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235" windowHeight="8550" activeTab="0"/>
  </bookViews>
  <sheets>
    <sheet name="CFIT Checklist" sheetId="1" r:id="rId1"/>
    <sheet name="Part I" sheetId="2" r:id="rId2"/>
    <sheet name="Part  II" sheetId="3" r:id="rId3"/>
    <sheet name="Part  III" sheetId="4" r:id="rId4"/>
  </sheets>
  <definedNames>
    <definedName name="_xlnm.Print_Area" localSheetId="0">'CFIT Checklist'!$C$2:$C$11</definedName>
    <definedName name="_xlnm.Print_Area" localSheetId="2">'Part  II'!$B$1:$K$82</definedName>
    <definedName name="_xlnm.Print_Area" localSheetId="3">'Part  III'!$B$1:$J$12</definedName>
    <definedName name="_xlnm.Print_Area" localSheetId="1">'Part I'!$B$1:$K$59</definedName>
  </definedNames>
  <calcPr fullCalcOnLoad="1"/>
</workbook>
</file>

<file path=xl/sharedStrings.xml><?xml version="1.0" encoding="utf-8"?>
<sst xmlns="http://schemas.openxmlformats.org/spreadsheetml/2006/main" count="196" uniqueCount="167">
  <si>
    <t>Part II: CFIT Risk-Reduction Factors</t>
  </si>
  <si>
    <t>Radio altitude setting and light-aural (below MDA) for backup on approach</t>
  </si>
  <si>
    <t>Radio altitude automated callouts for nonprecision approach (not heard on ILS approach) and procedure</t>
  </si>
  <si>
    <t>The FSF CFIT Checklist worksheet incorporates the FSF CFIT Checklist, an element of the copyrighted FSF Approach-and-Landing Accident Reduction (ALAR) Tool Kit, Version 5.0. The FSF ALAR Tool Kit is a self-contained product of the FSF ALAR Task Force and includes a variety of information to help prevent approach-and-landing accidents, including those involving CFIT. This information is not intended to supersede operators’/manufacturers’ policies, practices or requirements, or to supersede government regulations.</t>
  </si>
  <si>
    <r>
      <t xml:space="preserve">In </t>
    </r>
    <r>
      <rPr>
        <i/>
        <sz val="9"/>
        <rFont val="Arial"/>
        <family val="2"/>
      </rPr>
      <t xml:space="preserve">Part I: CFIT Risk Assessment, </t>
    </r>
    <r>
      <rPr>
        <sz val="9"/>
        <rFont val="Arial"/>
        <family val="2"/>
      </rPr>
      <t>the level of CFIT risk is calculated for each flight, sector or leg.  In</t>
    </r>
    <r>
      <rPr>
        <i/>
        <sz val="9"/>
        <rFont val="Arial"/>
        <family val="2"/>
      </rPr>
      <t xml:space="preserve"> Part II: CFIT Risk-reduction Factors, </t>
    </r>
    <r>
      <rPr>
        <sz val="9"/>
        <rFont val="Arial"/>
        <family val="2"/>
      </rPr>
      <t xml:space="preserve">Company Culture, Flight Standards, Hazard Awareness and Training, and Aircraft Equipment are factors, which are calculated in separate sections.  In </t>
    </r>
    <r>
      <rPr>
        <i/>
        <sz val="9"/>
        <rFont val="Arial"/>
        <family val="2"/>
      </rPr>
      <t xml:space="preserve">Part III: Your CFIT Risk, </t>
    </r>
    <r>
      <rPr>
        <sz val="9"/>
        <rFont val="Arial"/>
        <family val="2"/>
      </rPr>
      <t xml:space="preserve">the totals of the four sections in </t>
    </r>
    <r>
      <rPr>
        <i/>
        <sz val="9"/>
        <rFont val="Arial"/>
        <family val="2"/>
      </rPr>
      <t>Part II</t>
    </r>
    <r>
      <rPr>
        <sz val="9"/>
        <rFont val="Arial"/>
        <family val="2"/>
      </rPr>
      <t xml:space="preserve"> are combined into a single value (a positive number) and compared with the total (a negative number) in </t>
    </r>
    <r>
      <rPr>
        <i/>
        <sz val="9"/>
        <rFont val="Arial"/>
        <family val="2"/>
      </rPr>
      <t>Part I:  CFIT Risk Assessment</t>
    </r>
    <r>
      <rPr>
        <sz val="9"/>
        <rFont val="Arial"/>
        <family val="2"/>
      </rPr>
      <t xml:space="preserve"> to determine your CFIT Risk Score.</t>
    </r>
  </si>
  <si>
    <r>
      <t>Instructions for automatic calculation of CFIT Risk Score:</t>
    </r>
    <r>
      <rPr>
        <sz val="9"/>
        <rFont val="Arial"/>
        <family val="2"/>
      </rPr>
      <t xml:space="preserve">
1. Choose the Part I worksheet tab below, then select applicable factors as instructed in each section. 
2. Next, choose the Part II worksheet tab below and select applicable factors as instructed in each section. Results for Part I and Part II automatically will be calculated and displayed on these tabbed panels. 
3. Choose the Part III worksheet tab to see the resulting CFIT Risk Score. A negative CFIT Risk Score indicates a significant threat.  
4. If the result is a negative CFIT Risk Score, review the sections in Part II and determine what changes and improvements can be made to reduce CFIT risk. 
5. If "Select one" appears in Part I, Section 2, or if any error message appears in the automatically calculated scores, verify that value(s) selected comply with the corresponding instructions.</t>
    </r>
  </si>
  <si>
    <r>
      <t>Expected Approach:</t>
    </r>
    <r>
      <rPr>
        <sz val="10"/>
        <color indexed="9"/>
        <rFont val="Arial"/>
        <family val="2"/>
      </rPr>
      <t xml:space="preserve"> (select applicable values)</t>
    </r>
  </si>
  <si>
    <r>
      <t xml:space="preserve">Controller/Pilot Language Skills: </t>
    </r>
    <r>
      <rPr>
        <sz val="10"/>
        <color indexed="9"/>
        <rFont val="Arial"/>
        <family val="2"/>
      </rPr>
      <t>(select applicable values)</t>
    </r>
  </si>
  <si>
    <r>
      <t>Departure:</t>
    </r>
    <r>
      <rPr>
        <sz val="10"/>
        <color indexed="9"/>
        <rFont val="Arial"/>
        <family val="2"/>
      </rPr>
      <t xml:space="preserve"> (select applicable value)</t>
    </r>
  </si>
  <si>
    <r>
      <t>Your Company's Type of Operation:</t>
    </r>
    <r>
      <rPr>
        <sz val="10"/>
        <color indexed="9"/>
        <rFont val="Arial"/>
        <family val="2"/>
      </rPr>
      <t xml:space="preserve"> (select only one value)</t>
    </r>
  </si>
  <si>
    <r>
      <t>Runway Lighting:</t>
    </r>
    <r>
      <rPr>
        <sz val="10"/>
        <color indexed="9"/>
        <rFont val="Arial"/>
        <family val="2"/>
      </rPr>
      <t xml:space="preserve"> (select applicable value)</t>
    </r>
  </si>
  <si>
    <r>
      <t>Departure/Arrival Airport:</t>
    </r>
    <r>
      <rPr>
        <sz val="10"/>
        <color indexed="9"/>
        <rFont val="Arial"/>
        <family val="2"/>
      </rPr>
      <t xml:space="preserve"> (select single highest applicable value)</t>
    </r>
  </si>
  <si>
    <r>
      <t xml:space="preserve">Weather/Night Conditions: </t>
    </r>
    <r>
      <rPr>
        <sz val="10"/>
        <color indexed="9"/>
        <rFont val="Arial"/>
        <family val="2"/>
      </rPr>
      <t>(select only one value)</t>
    </r>
  </si>
  <si>
    <r>
      <t xml:space="preserve">Crew:  </t>
    </r>
    <r>
      <rPr>
        <sz val="10"/>
        <color indexed="9"/>
        <rFont val="Arial"/>
        <family val="2"/>
      </rPr>
      <t>(select only one value)</t>
    </r>
  </si>
  <si>
    <r>
      <t xml:space="preserve">Aircraft includes: </t>
    </r>
    <r>
      <rPr>
        <sz val="10"/>
        <color indexed="9"/>
        <rFont val="Arial"/>
        <family val="2"/>
      </rPr>
      <t>(select all that apply)</t>
    </r>
  </si>
  <si>
    <t>Value</t>
  </si>
  <si>
    <t>Score</t>
  </si>
  <si>
    <t>Part III: Your CFIT Risk</t>
  </si>
  <si>
    <t>Improvement needed</t>
  </si>
  <si>
    <t>Tops in company culture</t>
  </si>
  <si>
    <t>Minimum radar vectoring charts (for pilots)</t>
  </si>
  <si>
    <t>None applicable</t>
  </si>
  <si>
    <t>Part I: CFIT Risk Assessment</t>
  </si>
  <si>
    <t>Airport located in or near mountainous terrain</t>
  </si>
  <si>
    <t>Flight crew duty day at maximum and ending with a night nonprecision approach</t>
  </si>
  <si>
    <t>If any section in Part II scores less than "Good," a thorough review is warranted of that aspect of the company's operation.</t>
  </si>
  <si>
    <t>Radio altimeter with cockpit display of full 2,500-foot range - captain only</t>
  </si>
  <si>
    <r>
      <t xml:space="preserve">Airport and Approach Control Capabilities: </t>
    </r>
    <r>
      <rPr>
        <sz val="10"/>
        <color indexed="9"/>
        <rFont val="Arial"/>
        <family val="2"/>
      </rPr>
      <t>(select applicable values)</t>
    </r>
  </si>
  <si>
    <t>Radio altimeter with cockpit display of full 2,500-foot range - copilot</t>
  </si>
  <si>
    <t xml:space="preserve">A negative CFIT Risk Score indicates a significant threat; review the sections in Part II and determine what changes and improvements can be made to reduce CFIT risk. </t>
  </si>
  <si>
    <t>The Flight Safety Foundation (FSF) CFIT Checklist worksheet was developed as a collaborative effort by employees of the U.S. Federal Aviation Administration (FAA) and the Foundation. William L. McNease, an FAA flight standards inspector, and Gerald H. Pilj, an FAA aircraft certification engineer, initiated the project while discussing how personal computer software could help prevent controlled flight into terrain. Wording and calculations in the FSF CFIT Checklist worksheet correspond to the print version of the FSF CFIT Checklist, except for changes required to take advantage of Microsoft Excel functions.</t>
  </si>
  <si>
    <t>In the interest of aviation safety, the FSF CFIT Checklist worksheet may be displayed, printed, photocopied and/or distributed for noncommercial use. Except as specifically permitted above, the worksheet must not be offered for sale directly or indirectly, or used commercially without the prior written permission of Flight Safety Foundation. All uses of the FSF CFIT Checklist worksheet must credit Flight Safety Foundation. Contact the FSF director of publications for more information.</t>
  </si>
  <si>
    <t>Destination CFIT Risk Factors</t>
  </si>
  <si>
    <t>x Risk Multiplier</t>
  </si>
  <si>
    <t>= CFIT Risk Factors</t>
  </si>
  <si>
    <r>
      <t xml:space="preserve">Corporate/company management: </t>
    </r>
    <r>
      <rPr>
        <sz val="10"/>
        <color indexed="9"/>
        <rFont val="Arial"/>
        <family val="2"/>
      </rPr>
      <t xml:space="preserve">(select applicable values) </t>
    </r>
  </si>
  <si>
    <r>
      <t>Specific procedures are written for:</t>
    </r>
    <r>
      <rPr>
        <sz val="10"/>
        <color indexed="9"/>
        <rFont val="Arial"/>
        <family val="2"/>
      </rPr>
      <t xml:space="preserve"> (select applicable values)</t>
    </r>
  </si>
  <si>
    <t>+</t>
  </si>
  <si>
    <t>ATC minimum radar vectoring charts</t>
  </si>
  <si>
    <t>ATC radar only</t>
  </si>
  <si>
    <t>ATC radar coverage limited by terrain masking</t>
  </si>
  <si>
    <t>No radar coverage available (out of service/not installed)</t>
  </si>
  <si>
    <t>No ATC service</t>
  </si>
  <si>
    <t>ILS</t>
  </si>
  <si>
    <t>VOR/DME</t>
  </si>
  <si>
    <t>NDB</t>
  </si>
  <si>
    <t>Visual night "black-hole" approach</t>
  </si>
  <si>
    <t>Complete approach lighting system</t>
  </si>
  <si>
    <t>Limited lighting system</t>
  </si>
  <si>
    <t>Controllers and pilots speak different primary languages</t>
  </si>
  <si>
    <t>No published departure procedure</t>
  </si>
  <si>
    <t>Section 1 - Destination CFIT Risk Factors</t>
  </si>
  <si>
    <t>Section 2 - Risk Multiplier</t>
  </si>
  <si>
    <t>Scheduled</t>
  </si>
  <si>
    <t>Nonscheduled</t>
  </si>
  <si>
    <t>Corporate</t>
  </si>
  <si>
    <t>Charter</t>
  </si>
  <si>
    <t>Business owner/pilot</t>
  </si>
  <si>
    <t>Regional</t>
  </si>
  <si>
    <t>Domestic</t>
  </si>
  <si>
    <t>International</t>
  </si>
  <si>
    <t>Night - no moon</t>
  </si>
  <si>
    <t>IMC</t>
  </si>
  <si>
    <t>Night and IMC</t>
  </si>
  <si>
    <t>Single-pilot flight crew</t>
  </si>
  <si>
    <t>Flight crew crosses five or more time zones</t>
  </si>
  <si>
    <t>Third day of multiple time-zone crossings</t>
  </si>
  <si>
    <t>United States/Canada</t>
  </si>
  <si>
    <t>Western Europe</t>
  </si>
  <si>
    <t>Middle East</t>
  </si>
  <si>
    <t>Southeast Asia</t>
  </si>
  <si>
    <t>Euro-Asia (Eastern Europe and Commonwealth of Independent States)</t>
  </si>
  <si>
    <t>South America/Caribbean</t>
  </si>
  <si>
    <t>Africa</t>
  </si>
  <si>
    <t>Section 1 - Company Culture</t>
  </si>
  <si>
    <t>CEO signs off on flight operations manual</t>
  </si>
  <si>
    <t>Maintains a centralized safety function</t>
  </si>
  <si>
    <t>Fosters communication of hazards to others</t>
  </si>
  <si>
    <t>Requires standards for IFR currency and CRM training</t>
  </si>
  <si>
    <t>High CFIT risk</t>
  </si>
  <si>
    <t>Improvement Needed</t>
  </si>
  <si>
    <t>Good, but not the best</t>
  </si>
  <si>
    <t>Company Culture Total:</t>
  </si>
  <si>
    <t>Section 2 - Flight Standards</t>
  </si>
  <si>
    <t>Flight Standards Total:</t>
  </si>
  <si>
    <t>Tops in CFIT flight standards</t>
  </si>
  <si>
    <t xml:space="preserve">CFIT Risk Score = </t>
  </si>
  <si>
    <t>Reviewing approach or departure procedures charts</t>
  </si>
  <si>
    <t>Reviewing significant terrain along intended approach or departure course</t>
  </si>
  <si>
    <t>Maximizing the use of ATC radar monitoring</t>
  </si>
  <si>
    <t>Section 3 - Hazard Awareness and Training</t>
  </si>
  <si>
    <t>Hazard Awareness and Training Total:</t>
  </si>
  <si>
    <t>Section 4 - Aircraft Equipment</t>
  </si>
  <si>
    <t>Aircraft Equipment Total:</t>
  </si>
  <si>
    <t>Excellent equipment to minimize CFIT risk</t>
  </si>
  <si>
    <t>Tops in CFIT training</t>
  </si>
  <si>
    <t>Abbreviated checklist is complete before initiation of approach</t>
  </si>
  <si>
    <t>Ensuring checklist is complete before initiation of approach</t>
  </si>
  <si>
    <t>Briefing and observing MSA circles on approach charts as part of plate review</t>
  </si>
  <si>
    <t>Checking crossing altitudes at IAF positions</t>
  </si>
  <si>
    <t>Checking crossing altitudes at FAF and glideslope centering</t>
  </si>
  <si>
    <t>Independent verification by PNF of minimum altitude during stepdown DME (VOR/DME or LOC/DME) approach</t>
  </si>
  <si>
    <t>Requiring approach/departure procedure charts with terrain in color, shaded contour formats</t>
  </si>
  <si>
    <t>Independent charts for both pilots, with adequate lighting and holders</t>
  </si>
  <si>
    <t>Use of 500-foot altitude call and other enhanced procedures for NPA</t>
  </si>
  <si>
    <t>Ensuring a sterile (free from distraction) cockpit, especially during IMC/night approach or departure</t>
  </si>
  <si>
    <t>Crew rest, duty times and other considerations especially for multiple-time-zone operations</t>
  </si>
  <si>
    <t>Periodic third-party or independent audit of procedures</t>
  </si>
  <si>
    <t>Route and familiarization checks for new pilots Domestic</t>
  </si>
  <si>
    <t>Route and familiarization checks for new pilots International</t>
  </si>
  <si>
    <t>Jump-seat pilot (or engineer or mechanic) to help monitor terrain clearance and the approach in IMC or night conditions</t>
  </si>
  <si>
    <t>Insisting that you fly the way that you train</t>
  </si>
  <si>
    <t xml:space="preserve">       Your company's pilots are reviewed annually about the following:</t>
  </si>
  <si>
    <t>Your company reviews training with the training department or training contractor</t>
  </si>
  <si>
    <t>Reasons for and examples of how the procedures can detect a CFIT "trap"</t>
  </si>
  <si>
    <t>Recent and past CFIT incidents/accidents</t>
  </si>
  <si>
    <t>Audiovisual aids to illustrate CFIT traps</t>
  </si>
  <si>
    <t>Minimum altitude definitions for MORA, MOCA, MSA, MEA, etc.</t>
  </si>
  <si>
    <t>You have a trained flight safety officer who rides the jump seat occasionally</t>
  </si>
  <si>
    <t>You have flight safety periodicals that describe and analyze CFIT incidents</t>
  </si>
  <si>
    <t>You have an incident/exeedance review and reporting program</t>
  </si>
  <si>
    <t>Your organization investigates every instance in which minimum terrain clearance has been compromised</t>
  </si>
  <si>
    <t>You annually practice recoveries from terrain with GPWS in the simulator</t>
  </si>
  <si>
    <t>You train the way that you fly</t>
  </si>
  <si>
    <t>First-generation GPWS</t>
  </si>
  <si>
    <t>Second-generation GPWS or better</t>
  </si>
  <si>
    <t>GPWS with all approved modifications, data tables and service bulletins to reduce false warnings</t>
  </si>
  <si>
    <t>Navigation display and FMS</t>
  </si>
  <si>
    <t>Limited number of automated altitude callouts</t>
  </si>
  <si>
    <t>Preselected radio altitudes to provide automated callouts that would not be heard during normal nonprecision approach</t>
  </si>
  <si>
    <t>An automated excessive "bank angle" callout</t>
  </si>
  <si>
    <t>Auto flight/vertical speed mode</t>
  </si>
  <si>
    <t>Auto flight/vertical speed mode with no GPWS</t>
  </si>
  <si>
    <t>Terrain-navigation display</t>
  </si>
  <si>
    <t>Ground-mapping radar</t>
  </si>
  <si>
    <t>Places safety before schedule</t>
  </si>
  <si>
    <t>Fosters reporting of all CFIT incidents without threat of discipline</t>
  </si>
  <si>
    <t>Places no negative connotation on a diversion or missed approach</t>
  </si>
  <si>
    <t>Ensuring pilot's) understand that ATC is using radar or radar coverage exits</t>
  </si>
  <si>
    <t>Altitude changes</t>
  </si>
  <si>
    <t>Airport familiarization aids, such as audiovisual aids</t>
  </si>
  <si>
    <t>Flight standards operating procedures</t>
  </si>
  <si>
    <t>Barometric altitudes and radio altitudes to give automated "decision " or "minimums" callouts</t>
  </si>
  <si>
    <t>GPS or other long-range navigation equipment to supplement NDB-only approach</t>
  </si>
  <si>
    <t>First officer to fly night or IMC approaches and the captain to monitor the approach</t>
  </si>
  <si>
    <t>ATC approach radar with MSAWS</t>
  </si>
  <si>
    <t>Controllers' spoken English or ICAO phraseology poor</t>
  </si>
  <si>
    <t>Pilots' spoken English poor</t>
  </si>
  <si>
    <t>Australia/New Zealand</t>
  </si>
  <si>
    <t>Freight</t>
  </si>
  <si>
    <t>Nonprecision approach with slope from the FAF to the airport TD shallower than 2 3/4 degrees</t>
  </si>
  <si>
    <t>Total:</t>
  </si>
  <si>
    <t>(Select applicable values)</t>
  </si>
  <si>
    <t>Worksheet Version 2.0 released November 2009. Programmed by Gerald H. Pilj, FAA. FAA is not responsible for the accuracy of this educational tool and does not require its use by U.S. aircraft owners and operators.
© 2009 Flight Safety Foundation
Flight Safety Foundation
601 Madison Street, Suite 300, Alexandria, VA 22314-1756 USA
Telephone: +1 703.739.6700; Fax: +1 703.739.6708
www.flightsafety.org</t>
  </si>
  <si>
    <t>CFIT Checklist</t>
  </si>
  <si>
    <t>Evaluate the Risk and Take Action</t>
  </si>
  <si>
    <t>reduce CFIT accidents, which present the greatest risks to aircraft, crews</t>
  </si>
  <si>
    <t>and passengers. The FSF CFIT Checklist is likely to undergo further</t>
  </si>
  <si>
    <t>developments, but the Foundation believes that the checklist is sufficiently</t>
  </si>
  <si>
    <t>developed to warrant distribution to the worldwide aviation commmunity.</t>
  </si>
  <si>
    <t>Use the checklist to evaluate specific flight operations and to enhance</t>
  </si>
  <si>
    <t>pilot awareness of the CFIT risk. The checklist is divided into three parts.</t>
  </si>
  <si>
    <t>In each part, numerical values are assigned to a variety of factors that the</t>
  </si>
  <si>
    <t>pilot/operator will select to represent his/her own situation and to</t>
  </si>
  <si>
    <t>automatically calculate a CFIT Risk Score.</t>
  </si>
  <si>
    <t>Note: Before using this worksheet, enable active content (macros) in Microsoft Excel.</t>
  </si>
  <si>
    <t xml:space="preserve">Flight Safety Foundation (FSF) designed this controlled flight into terrain (CFIT) risk assessment safety tool as part of its international program to reduce CFIT accidents, which present one of the greatest risks to aircraft, crews and passengers. The FSF CFIT Checklist complements technological developments and the Foundation believes that its distribution to the worldwide aviation community has helped to reduce risk.  Use the checklist to evaluate specific flight operations and to enhance pilot awareness of the CFIT risk. The checklist is divided into three parts. In each part, numerical values are assigned to a variety of factors that the pilot/operator will select to represent his/her own situation and to automatically calculate a CFIT Risk Score.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</si>
</sst>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2">
    <font>
      <sz val="10"/>
      <name val="Arial"/>
      <family val="0"/>
    </font>
    <font>
      <u val="single"/>
      <sz val="10"/>
      <color indexed="12"/>
      <name val="Arial"/>
      <family val="0"/>
    </font>
    <font>
      <u val="single"/>
      <sz val="10"/>
      <color indexed="36"/>
      <name val="Arial"/>
      <family val="0"/>
    </font>
    <font>
      <b/>
      <sz val="10"/>
      <color indexed="9"/>
      <name val="Arial"/>
      <family val="2"/>
    </font>
    <font>
      <sz val="10"/>
      <color indexed="9"/>
      <name val="Arial"/>
      <family val="2"/>
    </font>
    <font>
      <sz val="10"/>
      <color indexed="48"/>
      <name val="Arial"/>
      <family val="2"/>
    </font>
    <font>
      <b/>
      <sz val="12"/>
      <color indexed="9"/>
      <name val="Arial"/>
      <family val="2"/>
    </font>
    <font>
      <b/>
      <sz val="16"/>
      <color indexed="9"/>
      <name val="Arial"/>
      <family val="2"/>
    </font>
    <font>
      <b/>
      <sz val="10"/>
      <color indexed="47"/>
      <name val="Arial"/>
      <family val="2"/>
    </font>
    <font>
      <sz val="10"/>
      <name val="Times New Roman"/>
      <family val="1"/>
    </font>
    <font>
      <b/>
      <sz val="10"/>
      <name val="Arial"/>
      <family val="2"/>
    </font>
    <font>
      <sz val="10"/>
      <color indexed="10"/>
      <name val="Arial"/>
      <family val="2"/>
    </font>
    <font>
      <sz val="16"/>
      <name val="Arial"/>
      <family val="2"/>
    </font>
    <font>
      <sz val="16"/>
      <color indexed="48"/>
      <name val="Arial"/>
      <family val="2"/>
    </font>
    <font>
      <sz val="16"/>
      <color indexed="9"/>
      <name val="Arial"/>
      <family val="2"/>
    </font>
    <font>
      <sz val="12"/>
      <color indexed="9"/>
      <name val="Arial"/>
      <family val="2"/>
    </font>
    <font>
      <sz val="12"/>
      <name val="Arial"/>
      <family val="2"/>
    </font>
    <font>
      <b/>
      <sz val="12"/>
      <color indexed="47"/>
      <name val="Arial"/>
      <family val="2"/>
    </font>
    <font>
      <sz val="16"/>
      <color indexed="10"/>
      <name val="Times New Roman"/>
      <family val="1"/>
    </font>
    <font>
      <sz val="10"/>
      <name val="Courier"/>
      <family val="3"/>
    </font>
    <font>
      <b/>
      <sz val="11"/>
      <color indexed="15"/>
      <name val="Arial"/>
      <family val="2"/>
    </font>
    <font>
      <sz val="10"/>
      <color indexed="12"/>
      <name val="Arial"/>
      <family val="2"/>
    </font>
    <font>
      <sz val="8"/>
      <color indexed="12"/>
      <name val="Arial"/>
      <family val="2"/>
    </font>
    <font>
      <sz val="10"/>
      <color indexed="12"/>
      <name val="Times New Roman"/>
      <family val="1"/>
    </font>
    <font>
      <sz val="9"/>
      <name val="Arial"/>
      <family val="2"/>
    </font>
    <font>
      <i/>
      <sz val="9"/>
      <name val="Arial"/>
      <family val="2"/>
    </font>
    <font>
      <b/>
      <sz val="9"/>
      <name val="Arial"/>
      <family val="2"/>
    </font>
    <font>
      <sz val="9"/>
      <color indexed="12"/>
      <name val="Arial"/>
      <family val="2"/>
    </font>
    <font>
      <sz val="8"/>
      <color indexed="9"/>
      <name val="Arial"/>
      <family val="2"/>
    </font>
    <font>
      <b/>
      <sz val="14"/>
      <color indexed="9"/>
      <name val="Arial"/>
      <family val="2"/>
    </font>
    <font>
      <b/>
      <sz val="20"/>
      <color indexed="47"/>
      <name val="Times New Roman"/>
      <family val="1"/>
    </font>
    <font>
      <sz val="16"/>
      <color indexed="47"/>
      <name val="Times New Roman"/>
      <family val="1"/>
    </font>
  </fonts>
  <fills count="6">
    <fill>
      <patternFill/>
    </fill>
    <fill>
      <patternFill patternType="gray125"/>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s>
  <borders count="5">
    <border>
      <left/>
      <right/>
      <top/>
      <bottom/>
      <diagonal/>
    </border>
    <border>
      <left style="thin">
        <color indexed="10"/>
      </left>
      <right style="thin">
        <color indexed="10"/>
      </right>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2" borderId="0" xfId="0" applyFont="1" applyFill="1" applyAlignment="1">
      <alignment/>
    </xf>
    <xf numFmtId="0" fontId="0" fillId="2" borderId="0" xfId="0" applyFont="1" applyFill="1" applyAlignment="1">
      <alignment vertical="center"/>
    </xf>
    <xf numFmtId="0" fontId="9" fillId="0" borderId="0" xfId="0" applyFont="1" applyFill="1" applyAlignment="1">
      <alignment horizontal="left" wrapText="1"/>
    </xf>
    <xf numFmtId="0" fontId="0" fillId="0" borderId="0" xfId="0" applyFill="1" applyAlignment="1">
      <alignment/>
    </xf>
    <xf numFmtId="0" fontId="0" fillId="2" borderId="0" xfId="0" applyFont="1" applyFill="1" applyAlignment="1" applyProtection="1">
      <alignment vertical="center"/>
      <protection locked="0"/>
    </xf>
    <xf numFmtId="0" fontId="0" fillId="0" borderId="0" xfId="0" applyAlignment="1">
      <alignment wrapText="1"/>
    </xf>
    <xf numFmtId="0" fontId="1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xf>
    <xf numFmtId="0" fontId="0" fillId="0" borderId="0" xfId="0" applyFont="1" applyFill="1" applyAlignment="1">
      <alignment horizontal="center" vertical="top"/>
    </xf>
    <xf numFmtId="0" fontId="0" fillId="0" borderId="0" xfId="0" applyFont="1" applyAlignment="1">
      <alignment vertical="center"/>
    </xf>
    <xf numFmtId="0" fontId="0" fillId="0" borderId="0" xfId="0" applyFont="1" applyAlignment="1">
      <alignment/>
    </xf>
    <xf numFmtId="0" fontId="12" fillId="0" borderId="0" xfId="0" applyFont="1" applyFill="1" applyAlignment="1">
      <alignment/>
    </xf>
    <xf numFmtId="0" fontId="12" fillId="0" borderId="0" xfId="0" applyFont="1" applyAlignment="1">
      <alignment vertical="center"/>
    </xf>
    <xf numFmtId="0" fontId="12" fillId="0" borderId="0" xfId="0" applyFont="1" applyAlignment="1">
      <alignment/>
    </xf>
    <xf numFmtId="0" fontId="16" fillId="0" borderId="0" xfId="0" applyFont="1" applyFill="1" applyAlignment="1">
      <alignment/>
    </xf>
    <xf numFmtId="0" fontId="16" fillId="0" borderId="0" xfId="0" applyFont="1" applyAlignment="1">
      <alignment vertical="center"/>
    </xf>
    <xf numFmtId="0" fontId="16" fillId="0" borderId="0" xfId="0" applyFont="1" applyAlignment="1">
      <alignment/>
    </xf>
    <xf numFmtId="0" fontId="16" fillId="2" borderId="0" xfId="0" applyFont="1" applyFill="1" applyAlignment="1">
      <alignment vertical="center"/>
    </xf>
    <xf numFmtId="0" fontId="18" fillId="3" borderId="1" xfId="0" applyFont="1" applyFill="1" applyBorder="1" applyAlignment="1">
      <alignment horizontal="center" wrapText="1"/>
    </xf>
    <xf numFmtId="0" fontId="9" fillId="3" borderId="2" xfId="0" applyFont="1" applyFill="1" applyBorder="1" applyAlignment="1">
      <alignment horizontal="justify" wrapText="1"/>
    </xf>
    <xf numFmtId="0" fontId="12" fillId="2" borderId="0" xfId="0" applyFont="1" applyFill="1" applyAlignment="1">
      <alignment vertical="center"/>
    </xf>
    <xf numFmtId="0" fontId="0" fillId="4" borderId="0" xfId="0" applyFont="1" applyFill="1" applyAlignment="1">
      <alignment horizontal="center"/>
    </xf>
    <xf numFmtId="0" fontId="0" fillId="2" borderId="0" xfId="0" applyFont="1" applyFill="1" applyAlignment="1" applyProtection="1">
      <alignment/>
      <protection/>
    </xf>
    <xf numFmtId="0" fontId="3" fillId="2" borderId="0" xfId="0" applyFont="1" applyFill="1" applyAlignment="1" applyProtection="1">
      <alignment vertical="center"/>
      <protection/>
    </xf>
    <xf numFmtId="0" fontId="0" fillId="2" borderId="0" xfId="0" applyFont="1" applyFill="1" applyAlignment="1" applyProtection="1">
      <alignment vertical="center"/>
      <protection/>
    </xf>
    <xf numFmtId="0" fontId="4" fillId="2" borderId="0" xfId="0" applyFont="1" applyFill="1" applyAlignment="1" applyProtection="1">
      <alignment horizontal="right" vertical="center"/>
      <protection/>
    </xf>
    <xf numFmtId="0" fontId="4" fillId="2" borderId="0" xfId="0" applyFont="1" applyFill="1" applyAlignment="1" applyProtection="1">
      <alignment horizontal="center" vertical="top"/>
      <protection/>
    </xf>
    <xf numFmtId="0" fontId="0" fillId="0" borderId="0" xfId="0" applyFont="1" applyAlignment="1" applyProtection="1">
      <alignment/>
      <protection/>
    </xf>
    <xf numFmtId="0" fontId="0" fillId="0" borderId="0" xfId="0" applyFont="1" applyAlignment="1" applyProtection="1">
      <alignment vertical="center"/>
      <protection/>
    </xf>
    <xf numFmtId="0" fontId="5" fillId="0" borderId="0" xfId="0" applyFont="1" applyFill="1" applyAlignment="1" applyProtection="1">
      <alignment vertical="center"/>
      <protection locked="0"/>
    </xf>
    <xf numFmtId="0" fontId="19" fillId="0" borderId="0" xfId="0" applyFont="1" applyFill="1" applyAlignment="1">
      <alignment vertical="top" wrapText="1"/>
    </xf>
    <xf numFmtId="0" fontId="24" fillId="3" borderId="1" xfId="0" applyFont="1" applyFill="1" applyBorder="1" applyAlignment="1">
      <alignment horizontal="left" wrapText="1"/>
    </xf>
    <xf numFmtId="0" fontId="24" fillId="3" borderId="2" xfId="0" applyFont="1" applyFill="1" applyBorder="1" applyAlignment="1">
      <alignment horizontal="justify" wrapText="1"/>
    </xf>
    <xf numFmtId="0" fontId="26" fillId="3" borderId="3" xfId="0" applyFont="1" applyFill="1" applyBorder="1" applyAlignment="1">
      <alignment horizontal="justify" wrapText="1"/>
    </xf>
    <xf numFmtId="0" fontId="16" fillId="2" borderId="0" xfId="0" applyFont="1" applyFill="1" applyAlignment="1">
      <alignment/>
    </xf>
    <xf numFmtId="0" fontId="5"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5" fillId="2" borderId="0" xfId="0" applyFont="1" applyFill="1" applyAlignment="1" applyProtection="1">
      <alignment/>
      <protection locked="0"/>
    </xf>
    <xf numFmtId="0" fontId="3" fillId="5" borderId="0" xfId="0" applyFont="1" applyFill="1" applyAlignment="1" applyProtection="1">
      <alignment horizontal="left" vertical="center"/>
      <protection/>
    </xf>
    <xf numFmtId="0" fontId="23" fillId="5" borderId="0" xfId="0" applyFont="1" applyFill="1" applyAlignment="1">
      <alignment horizontal="left" wrapText="1"/>
    </xf>
    <xf numFmtId="0" fontId="21" fillId="5" borderId="0" xfId="0" applyFont="1" applyFill="1" applyAlignment="1">
      <alignment/>
    </xf>
    <xf numFmtId="0" fontId="21" fillId="5" borderId="0" xfId="0" applyFont="1" applyFill="1" applyAlignment="1">
      <alignment/>
    </xf>
    <xf numFmtId="0" fontId="27" fillId="5" borderId="0" xfId="0" applyFont="1" applyFill="1" applyAlignment="1">
      <alignment horizontal="left" wrapText="1"/>
    </xf>
    <xf numFmtId="0" fontId="30" fillId="3" borderId="1" xfId="0" applyFont="1" applyFill="1" applyBorder="1" applyAlignment="1">
      <alignment horizontal="center" wrapText="1"/>
    </xf>
    <xf numFmtId="0" fontId="31" fillId="3" borderId="1" xfId="0" applyFont="1" applyFill="1" applyBorder="1" applyAlignment="1">
      <alignment horizontal="center" wrapText="1"/>
    </xf>
    <xf numFmtId="0" fontId="7" fillId="5" borderId="0" xfId="0" applyFont="1" applyFill="1" applyAlignment="1" applyProtection="1">
      <alignment horizontal="left" vertical="center"/>
      <protection/>
    </xf>
    <xf numFmtId="0" fontId="12" fillId="5" borderId="0" xfId="0" applyFont="1" applyFill="1" applyAlignment="1" applyProtection="1">
      <alignment/>
      <protection/>
    </xf>
    <xf numFmtId="0" fontId="13" fillId="5" borderId="0" xfId="0" applyFont="1" applyFill="1" applyAlignment="1" applyProtection="1">
      <alignment vertical="center"/>
      <protection/>
    </xf>
    <xf numFmtId="0" fontId="6" fillId="5" borderId="0" xfId="0" applyFont="1" applyFill="1" applyAlignment="1" applyProtection="1">
      <alignment vertical="center"/>
      <protection/>
    </xf>
    <xf numFmtId="0" fontId="15" fillId="5" borderId="0" xfId="0" applyFont="1" applyFill="1" applyAlignment="1" applyProtection="1">
      <alignment vertical="center"/>
      <protection/>
    </xf>
    <xf numFmtId="0" fontId="6" fillId="5" borderId="0" xfId="0" applyFont="1" applyFill="1" applyAlignment="1" applyProtection="1">
      <alignment horizontal="right" vertical="center"/>
      <protection/>
    </xf>
    <xf numFmtId="0" fontId="6" fillId="5" borderId="0" xfId="0" applyFont="1" applyFill="1" applyAlignment="1" applyProtection="1">
      <alignment horizontal="left" vertical="center"/>
      <protection/>
    </xf>
    <xf numFmtId="0" fontId="15" fillId="5" borderId="0" xfId="0" applyFont="1" applyFill="1" applyAlignment="1" applyProtection="1">
      <alignment horizontal="center" vertical="top"/>
      <protection/>
    </xf>
    <xf numFmtId="0" fontId="3" fillId="5" borderId="0" xfId="0" applyFont="1" applyFill="1" applyAlignment="1" applyProtection="1">
      <alignment vertical="center"/>
      <protection/>
    </xf>
    <xf numFmtId="0" fontId="0" fillId="5" borderId="0" xfId="0" applyFont="1" applyFill="1" applyAlignment="1" applyProtection="1">
      <alignment vertical="center"/>
      <protection/>
    </xf>
    <xf numFmtId="0" fontId="3" fillId="5" borderId="0" xfId="0" applyFont="1" applyFill="1" applyAlignment="1" applyProtection="1">
      <alignment horizontal="right" vertical="center"/>
      <protection/>
    </xf>
    <xf numFmtId="0" fontId="5" fillId="5" borderId="0" xfId="0" applyFont="1" applyFill="1" applyAlignment="1" applyProtection="1">
      <alignment/>
      <protection/>
    </xf>
    <xf numFmtId="0" fontId="4" fillId="5" borderId="0" xfId="0" applyFont="1" applyFill="1" applyAlignment="1" applyProtection="1">
      <alignment horizontal="right" vertical="center"/>
      <protection/>
    </xf>
    <xf numFmtId="0" fontId="3" fillId="5" borderId="0" xfId="0" applyFont="1" applyFill="1" applyAlignment="1" applyProtection="1">
      <alignment horizontal="left"/>
      <protection/>
    </xf>
    <xf numFmtId="0" fontId="4" fillId="5" borderId="0" xfId="0" applyFont="1" applyFill="1" applyAlignment="1" applyProtection="1">
      <alignment horizontal="center" vertical="top"/>
      <protection/>
    </xf>
    <xf numFmtId="0" fontId="4" fillId="5" borderId="0" xfId="0" applyFont="1" applyFill="1" applyAlignment="1" applyProtection="1">
      <alignment horizontal="left" vertical="top"/>
      <protection/>
    </xf>
    <xf numFmtId="0" fontId="4" fillId="5" borderId="0" xfId="0" applyFont="1" applyFill="1" applyAlignment="1" applyProtection="1">
      <alignment vertical="center"/>
      <protection/>
    </xf>
    <xf numFmtId="0" fontId="8" fillId="5" borderId="0" xfId="0" applyFont="1" applyFill="1" applyAlignment="1" applyProtection="1">
      <alignment horizontal="right" vertical="center"/>
      <protection/>
    </xf>
    <xf numFmtId="0" fontId="3" fillId="5" borderId="0" xfId="0" applyFont="1" applyFill="1" applyAlignment="1" applyProtection="1">
      <alignment horizontal="center" vertical="center"/>
      <protection/>
    </xf>
    <xf numFmtId="0" fontId="0" fillId="5" borderId="0" xfId="0" applyFont="1" applyFill="1" applyAlignment="1" applyProtection="1">
      <alignment/>
      <protection/>
    </xf>
    <xf numFmtId="0" fontId="4" fillId="5" borderId="0" xfId="0" applyFont="1" applyFill="1" applyAlignment="1" applyProtection="1">
      <alignment horizontal="left"/>
      <protection/>
    </xf>
    <xf numFmtId="0" fontId="20" fillId="5" borderId="0" xfId="0" applyFont="1" applyFill="1" applyAlignment="1" applyProtection="1">
      <alignment horizontal="center" vertical="center"/>
      <protection/>
    </xf>
    <xf numFmtId="0" fontId="4" fillId="5" borderId="0" xfId="0" applyFont="1" applyFill="1" applyAlignment="1">
      <alignment horizontal="center" vertical="top"/>
    </xf>
    <xf numFmtId="0" fontId="6" fillId="5" borderId="0" xfId="0" applyFont="1" applyFill="1" applyAlignment="1" applyProtection="1" quotePrefix="1">
      <alignment horizontal="left" vertical="center"/>
      <protection/>
    </xf>
    <xf numFmtId="0" fontId="16" fillId="5" borderId="0" xfId="0" applyFont="1" applyFill="1" applyAlignment="1" applyProtection="1">
      <alignment/>
      <protection/>
    </xf>
    <xf numFmtId="0" fontId="29" fillId="5" borderId="0" xfId="0" applyFont="1" applyFill="1" applyAlignment="1" applyProtection="1">
      <alignment horizontal="left" vertical="center"/>
      <protection/>
    </xf>
    <xf numFmtId="0" fontId="14" fillId="5" borderId="0" xfId="0" applyFont="1" applyFill="1" applyAlignment="1" applyProtection="1">
      <alignment horizontal="center" vertical="top"/>
      <protection/>
    </xf>
    <xf numFmtId="0" fontId="7" fillId="5" borderId="0" xfId="0" applyFont="1" applyFill="1" applyAlignment="1" applyProtection="1">
      <alignment horizontal="right" vertical="center"/>
      <protection/>
    </xf>
    <xf numFmtId="0" fontId="16" fillId="5" borderId="0" xfId="0" applyFont="1" applyFill="1" applyAlignment="1" applyProtection="1">
      <alignment vertical="center"/>
      <protection/>
    </xf>
    <xf numFmtId="0" fontId="6" fillId="5" borderId="0" xfId="0" applyFont="1" applyFill="1" applyAlignment="1" applyProtection="1">
      <alignment horizontal="center" vertical="center"/>
      <protection/>
    </xf>
    <xf numFmtId="0" fontId="17" fillId="5" borderId="0" xfId="0" applyFont="1" applyFill="1" applyAlignment="1" applyProtection="1">
      <alignment horizontal="right" vertical="center"/>
      <protection/>
    </xf>
    <xf numFmtId="0" fontId="5" fillId="5" borderId="0" xfId="0" applyFont="1" applyFill="1" applyAlignment="1" applyProtection="1">
      <alignment vertical="center"/>
      <protection/>
    </xf>
    <xf numFmtId="0" fontId="15" fillId="5" borderId="0" xfId="0" applyFont="1" applyFill="1" applyAlignment="1" applyProtection="1">
      <alignment horizontal="left" vertical="top"/>
      <protection/>
    </xf>
    <xf numFmtId="0" fontId="3" fillId="5" borderId="0" xfId="0" applyFont="1" applyFill="1" applyAlignment="1" applyProtection="1">
      <alignment horizontal="center" vertical="center" wrapText="1"/>
      <protection/>
    </xf>
    <xf numFmtId="0" fontId="29" fillId="5" borderId="0" xfId="0" applyFont="1" applyFill="1" applyAlignment="1" applyProtection="1">
      <alignment horizontal="center" vertical="center"/>
      <protection/>
    </xf>
    <xf numFmtId="0" fontId="7" fillId="5" borderId="0" xfId="0" applyFont="1" applyFill="1" applyAlignment="1">
      <alignment vertical="center"/>
    </xf>
    <xf numFmtId="0" fontId="0" fillId="5" borderId="0" xfId="0" applyFont="1" applyFill="1" applyAlignment="1">
      <alignment vertical="center"/>
    </xf>
    <xf numFmtId="0" fontId="12" fillId="5" borderId="0" xfId="0" applyFont="1" applyFill="1" applyAlignment="1">
      <alignment vertical="center"/>
    </xf>
    <xf numFmtId="0" fontId="7" fillId="5" borderId="0" xfId="0" applyFont="1" applyFill="1" applyAlignment="1">
      <alignment vertical="center" wrapText="1"/>
    </xf>
    <xf numFmtId="0" fontId="6" fillId="5" borderId="0" xfId="0" applyFont="1" applyFill="1" applyAlignment="1">
      <alignment vertical="center"/>
    </xf>
    <xf numFmtId="0" fontId="3" fillId="5" borderId="0" xfId="0" applyFont="1" applyFill="1" applyAlignment="1">
      <alignment vertical="center"/>
    </xf>
    <xf numFmtId="0" fontId="6" fillId="5" borderId="0" xfId="0" applyFont="1" applyFill="1" applyAlignment="1">
      <alignment horizontal="right" vertical="center"/>
    </xf>
    <xf numFmtId="0" fontId="6" fillId="5" borderId="0" xfId="0" applyFont="1" applyFill="1" applyAlignment="1">
      <alignment vertical="center" wrapText="1"/>
    </xf>
    <xf numFmtId="0" fontId="6" fillId="5" borderId="0" xfId="0" applyFont="1" applyFill="1" applyAlignment="1">
      <alignment horizontal="right" vertical="center" wrapText="1"/>
    </xf>
    <xf numFmtId="0" fontId="16" fillId="5" borderId="0" xfId="0" applyFont="1" applyFill="1" applyAlignment="1">
      <alignment vertical="center"/>
    </xf>
    <xf numFmtId="1" fontId="20" fillId="5" borderId="0" xfId="0" applyNumberFormat="1" applyFont="1" applyFill="1" applyAlignment="1" applyProtection="1">
      <alignment horizontal="center" vertical="center"/>
      <protection/>
    </xf>
    <xf numFmtId="0" fontId="3" fillId="5" borderId="0" xfId="0" applyFont="1" applyFill="1" applyAlignment="1">
      <alignment vertical="top" wrapText="1"/>
    </xf>
    <xf numFmtId="0" fontId="12" fillId="5" borderId="0" xfId="0" applyFont="1" applyFill="1" applyAlignment="1">
      <alignment/>
    </xf>
    <xf numFmtId="0" fontId="3" fillId="5" borderId="0" xfId="0" applyFont="1" applyFill="1" applyAlignment="1">
      <alignment vertical="center" wrapText="1"/>
    </xf>
    <xf numFmtId="0" fontId="0" fillId="5" borderId="0" xfId="0" applyFont="1" applyFill="1" applyAlignment="1">
      <alignment/>
    </xf>
    <xf numFmtId="1" fontId="6" fillId="5" borderId="0" xfId="0" applyNumberFormat="1" applyFont="1" applyFill="1" applyAlignment="1">
      <alignment vertical="center" wrapText="1"/>
    </xf>
    <xf numFmtId="0" fontId="0" fillId="5" borderId="0" xfId="0" applyFill="1" applyAlignment="1">
      <alignment/>
    </xf>
    <xf numFmtId="0" fontId="16" fillId="5" borderId="0" xfId="0" applyFont="1" applyFill="1" applyAlignment="1">
      <alignment/>
    </xf>
    <xf numFmtId="0" fontId="19" fillId="5" borderId="0" xfId="0" applyFont="1" applyFill="1" applyAlignment="1">
      <alignment vertical="top" wrapText="1"/>
    </xf>
    <xf numFmtId="0" fontId="5" fillId="5" borderId="0" xfId="0" applyFont="1" applyFill="1" applyAlignment="1" applyProtection="1">
      <alignment vertical="center"/>
      <protection locked="0"/>
    </xf>
    <xf numFmtId="0" fontId="22" fillId="5" borderId="4" xfId="0" applyFont="1" applyFill="1" applyBorder="1" applyAlignment="1">
      <alignment horizontal="center"/>
    </xf>
    <xf numFmtId="0" fontId="22" fillId="5" borderId="0" xfId="0" applyFont="1" applyFill="1" applyAlignment="1">
      <alignment horizontal="center"/>
    </xf>
    <xf numFmtId="0" fontId="20" fillId="5" borderId="0" xfId="0" applyFont="1" applyFill="1" applyAlignment="1" applyProtection="1">
      <alignment horizontal="center" vertical="center"/>
      <protection/>
    </xf>
    <xf numFmtId="0" fontId="3" fillId="5" borderId="0" xfId="0" applyFont="1" applyFill="1" applyAlignment="1" applyProtection="1">
      <alignment horizontal="center" vertical="center" wrapText="1"/>
      <protection/>
    </xf>
    <xf numFmtId="0" fontId="3" fillId="5" borderId="0" xfId="0" applyFont="1" applyFill="1" applyAlignment="1" applyProtection="1">
      <alignment horizontal="left" vertical="center" wrapText="1"/>
      <protection/>
    </xf>
    <xf numFmtId="0" fontId="8" fillId="5" borderId="0" xfId="0" applyFont="1" applyFill="1" applyAlignment="1">
      <alignment horizontal="center" vertical="center"/>
    </xf>
    <xf numFmtId="0" fontId="3" fillId="5" borderId="0" xfId="0" applyFont="1" applyFill="1" applyAlignment="1">
      <alignment vertical="top" wrapText="1"/>
    </xf>
    <xf numFmtId="0" fontId="28" fillId="5" borderId="0" xfId="0" applyFont="1" applyFill="1" applyAlignment="1">
      <alignment vertical="top" wrapText="1"/>
    </xf>
    <xf numFmtId="0" fontId="26" fillId="3" borderId="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FF0000"/>
        </patternFill>
      </fill>
      <border/>
    </dxf>
    <dxf>
      <font>
        <b/>
        <i val="0"/>
        <color rgb="FFFFFFFF"/>
      </font>
      <fill>
        <patternFill>
          <bgColor rgb="FFC8786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8786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008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7.emf" /><Relationship Id="rId2"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57.emf" /><Relationship Id="rId2" Type="http://schemas.openxmlformats.org/officeDocument/2006/relationships/image" Target="../media/image40.emf" /><Relationship Id="rId3" Type="http://schemas.openxmlformats.org/officeDocument/2006/relationships/image" Target="../media/image65.emf" /><Relationship Id="rId4" Type="http://schemas.openxmlformats.org/officeDocument/2006/relationships/image" Target="../media/image86.emf" /><Relationship Id="rId5" Type="http://schemas.openxmlformats.org/officeDocument/2006/relationships/image" Target="../media/image34.emf" /><Relationship Id="rId6" Type="http://schemas.openxmlformats.org/officeDocument/2006/relationships/image" Target="../media/image120.emf" /><Relationship Id="rId7" Type="http://schemas.openxmlformats.org/officeDocument/2006/relationships/image" Target="../media/image85.emf" /><Relationship Id="rId8" Type="http://schemas.openxmlformats.org/officeDocument/2006/relationships/image" Target="../media/image59.emf" /><Relationship Id="rId9" Type="http://schemas.openxmlformats.org/officeDocument/2006/relationships/image" Target="../media/image89.emf" /><Relationship Id="rId10" Type="http://schemas.openxmlformats.org/officeDocument/2006/relationships/image" Target="../media/image17.emf" /><Relationship Id="rId11" Type="http://schemas.openxmlformats.org/officeDocument/2006/relationships/image" Target="../media/image116.emf" /><Relationship Id="rId12" Type="http://schemas.openxmlformats.org/officeDocument/2006/relationships/image" Target="../media/image90.emf" /><Relationship Id="rId13" Type="http://schemas.openxmlformats.org/officeDocument/2006/relationships/image" Target="../media/image15.emf" /><Relationship Id="rId14" Type="http://schemas.openxmlformats.org/officeDocument/2006/relationships/image" Target="../media/image111.emf" /><Relationship Id="rId15" Type="http://schemas.openxmlformats.org/officeDocument/2006/relationships/image" Target="../media/image106.emf" /><Relationship Id="rId16" Type="http://schemas.openxmlformats.org/officeDocument/2006/relationships/image" Target="../media/image104.emf" /><Relationship Id="rId17" Type="http://schemas.openxmlformats.org/officeDocument/2006/relationships/image" Target="../media/image97.emf" /><Relationship Id="rId18" Type="http://schemas.openxmlformats.org/officeDocument/2006/relationships/image" Target="../media/image22.emf" /><Relationship Id="rId19" Type="http://schemas.openxmlformats.org/officeDocument/2006/relationships/image" Target="../media/image110.emf" /><Relationship Id="rId20" Type="http://schemas.openxmlformats.org/officeDocument/2006/relationships/image" Target="../media/image81.emf" /><Relationship Id="rId21" Type="http://schemas.openxmlformats.org/officeDocument/2006/relationships/image" Target="../media/image94.emf" /><Relationship Id="rId22" Type="http://schemas.openxmlformats.org/officeDocument/2006/relationships/image" Target="../media/image51.emf" /><Relationship Id="rId23" Type="http://schemas.openxmlformats.org/officeDocument/2006/relationships/image" Target="../media/image99.emf" /><Relationship Id="rId24" Type="http://schemas.openxmlformats.org/officeDocument/2006/relationships/image" Target="../media/image60.emf" /><Relationship Id="rId25" Type="http://schemas.openxmlformats.org/officeDocument/2006/relationships/image" Target="../media/image21.emf" /><Relationship Id="rId26" Type="http://schemas.openxmlformats.org/officeDocument/2006/relationships/image" Target="../media/image100.emf" /><Relationship Id="rId27" Type="http://schemas.openxmlformats.org/officeDocument/2006/relationships/image" Target="../media/image109.emf" /><Relationship Id="rId28" Type="http://schemas.openxmlformats.org/officeDocument/2006/relationships/image" Target="../media/image117.emf" /><Relationship Id="rId29" Type="http://schemas.openxmlformats.org/officeDocument/2006/relationships/image" Target="../media/image121.emf" /><Relationship Id="rId30" Type="http://schemas.openxmlformats.org/officeDocument/2006/relationships/image" Target="../media/image119.emf" /><Relationship Id="rId31" Type="http://schemas.openxmlformats.org/officeDocument/2006/relationships/image" Target="../media/image105.emf" /><Relationship Id="rId32" Type="http://schemas.openxmlformats.org/officeDocument/2006/relationships/image" Target="../media/image102.emf" /><Relationship Id="rId33" Type="http://schemas.openxmlformats.org/officeDocument/2006/relationships/image" Target="../media/image77.emf" /><Relationship Id="rId34" Type="http://schemas.openxmlformats.org/officeDocument/2006/relationships/image" Target="../media/image98.emf" /><Relationship Id="rId35" Type="http://schemas.openxmlformats.org/officeDocument/2006/relationships/image" Target="../media/image14.emf" /><Relationship Id="rId36" Type="http://schemas.openxmlformats.org/officeDocument/2006/relationships/image" Target="../media/image55.emf" /><Relationship Id="rId37" Type="http://schemas.openxmlformats.org/officeDocument/2006/relationships/image" Target="../media/image35.emf" /><Relationship Id="rId38" Type="http://schemas.openxmlformats.org/officeDocument/2006/relationships/image" Target="../media/image68.emf" /><Relationship Id="rId39" Type="http://schemas.openxmlformats.org/officeDocument/2006/relationships/image" Target="../media/image42.emf" /><Relationship Id="rId40" Type="http://schemas.openxmlformats.org/officeDocument/2006/relationships/image" Target="../media/image93.emf" /><Relationship Id="rId41" Type="http://schemas.openxmlformats.org/officeDocument/2006/relationships/image" Target="../media/image70.emf" /><Relationship Id="rId42" Type="http://schemas.openxmlformats.org/officeDocument/2006/relationships/image" Target="../media/image80.emf" /><Relationship Id="rId43" Type="http://schemas.openxmlformats.org/officeDocument/2006/relationships/image" Target="../media/image82.emf" /></Relationships>
</file>

<file path=xl/drawings/_rels/drawing3.xml.rels><?xml version="1.0" encoding="utf-8" standalone="yes"?><Relationships xmlns="http://schemas.openxmlformats.org/package/2006/relationships"><Relationship Id="rId1" Type="http://schemas.openxmlformats.org/officeDocument/2006/relationships/image" Target="../media/image66.emf" /><Relationship Id="rId2" Type="http://schemas.openxmlformats.org/officeDocument/2006/relationships/image" Target="../media/image72.emf" /><Relationship Id="rId3" Type="http://schemas.openxmlformats.org/officeDocument/2006/relationships/image" Target="../media/image96.emf" /><Relationship Id="rId4" Type="http://schemas.openxmlformats.org/officeDocument/2006/relationships/image" Target="../media/image47.emf" /><Relationship Id="rId5" Type="http://schemas.openxmlformats.org/officeDocument/2006/relationships/image" Target="../media/image75.emf" /><Relationship Id="rId6" Type="http://schemas.openxmlformats.org/officeDocument/2006/relationships/image" Target="../media/image12.emf" /><Relationship Id="rId7" Type="http://schemas.openxmlformats.org/officeDocument/2006/relationships/image" Target="../media/image19.emf" /><Relationship Id="rId8" Type="http://schemas.openxmlformats.org/officeDocument/2006/relationships/image" Target="../media/image45.emf" /><Relationship Id="rId9" Type="http://schemas.openxmlformats.org/officeDocument/2006/relationships/image" Target="../media/image53.emf" /><Relationship Id="rId10" Type="http://schemas.openxmlformats.org/officeDocument/2006/relationships/image" Target="../media/image58.emf" /><Relationship Id="rId11" Type="http://schemas.openxmlformats.org/officeDocument/2006/relationships/image" Target="../media/image46.emf" /><Relationship Id="rId12" Type="http://schemas.openxmlformats.org/officeDocument/2006/relationships/image" Target="../media/image91.emf" /><Relationship Id="rId13" Type="http://schemas.openxmlformats.org/officeDocument/2006/relationships/image" Target="../media/image95.emf" /><Relationship Id="rId14" Type="http://schemas.openxmlformats.org/officeDocument/2006/relationships/image" Target="../media/image38.emf" /><Relationship Id="rId15" Type="http://schemas.openxmlformats.org/officeDocument/2006/relationships/image" Target="../media/image16.emf" /><Relationship Id="rId16" Type="http://schemas.openxmlformats.org/officeDocument/2006/relationships/image" Target="../media/image7.emf" /><Relationship Id="rId17" Type="http://schemas.openxmlformats.org/officeDocument/2006/relationships/image" Target="../media/image48.emf" /><Relationship Id="rId18" Type="http://schemas.openxmlformats.org/officeDocument/2006/relationships/image" Target="../media/image74.emf" /><Relationship Id="rId19" Type="http://schemas.openxmlformats.org/officeDocument/2006/relationships/image" Target="../media/image20.emf" /><Relationship Id="rId20" Type="http://schemas.openxmlformats.org/officeDocument/2006/relationships/image" Target="../media/image112.emf" /><Relationship Id="rId21" Type="http://schemas.openxmlformats.org/officeDocument/2006/relationships/image" Target="../media/image63.emf" /><Relationship Id="rId22" Type="http://schemas.openxmlformats.org/officeDocument/2006/relationships/image" Target="../media/image23.emf" /><Relationship Id="rId23" Type="http://schemas.openxmlformats.org/officeDocument/2006/relationships/image" Target="../media/image118.emf" /><Relationship Id="rId24" Type="http://schemas.openxmlformats.org/officeDocument/2006/relationships/image" Target="../media/image43.emf" /><Relationship Id="rId25" Type="http://schemas.openxmlformats.org/officeDocument/2006/relationships/image" Target="../media/image64.emf" /><Relationship Id="rId26" Type="http://schemas.openxmlformats.org/officeDocument/2006/relationships/image" Target="../media/image30.emf" /><Relationship Id="rId27" Type="http://schemas.openxmlformats.org/officeDocument/2006/relationships/image" Target="../media/image114.emf" /><Relationship Id="rId28" Type="http://schemas.openxmlformats.org/officeDocument/2006/relationships/image" Target="../media/image61.emf" /><Relationship Id="rId29" Type="http://schemas.openxmlformats.org/officeDocument/2006/relationships/image" Target="../media/image122.emf" /><Relationship Id="rId30" Type="http://schemas.openxmlformats.org/officeDocument/2006/relationships/image" Target="../media/image27.emf" /><Relationship Id="rId31" Type="http://schemas.openxmlformats.org/officeDocument/2006/relationships/image" Target="../media/image115.emf" /><Relationship Id="rId32" Type="http://schemas.openxmlformats.org/officeDocument/2006/relationships/image" Target="../media/image50.emf" /><Relationship Id="rId33" Type="http://schemas.openxmlformats.org/officeDocument/2006/relationships/image" Target="../media/image73.emf" /><Relationship Id="rId34" Type="http://schemas.openxmlformats.org/officeDocument/2006/relationships/image" Target="../media/image84.emf" /><Relationship Id="rId35" Type="http://schemas.openxmlformats.org/officeDocument/2006/relationships/image" Target="../media/image108.emf" /><Relationship Id="rId36" Type="http://schemas.openxmlformats.org/officeDocument/2006/relationships/image" Target="../media/image92.emf" /><Relationship Id="rId37" Type="http://schemas.openxmlformats.org/officeDocument/2006/relationships/image" Target="../media/image113.emf" /><Relationship Id="rId38" Type="http://schemas.openxmlformats.org/officeDocument/2006/relationships/image" Target="../media/image37.emf" /><Relationship Id="rId39" Type="http://schemas.openxmlformats.org/officeDocument/2006/relationships/image" Target="../media/image101.emf" /><Relationship Id="rId40" Type="http://schemas.openxmlformats.org/officeDocument/2006/relationships/image" Target="../media/image3.emf" /><Relationship Id="rId41" Type="http://schemas.openxmlformats.org/officeDocument/2006/relationships/image" Target="../media/image103.emf" /><Relationship Id="rId42" Type="http://schemas.openxmlformats.org/officeDocument/2006/relationships/image" Target="../media/image44.emf" /><Relationship Id="rId43" Type="http://schemas.openxmlformats.org/officeDocument/2006/relationships/image" Target="../media/image62.emf" /><Relationship Id="rId44" Type="http://schemas.openxmlformats.org/officeDocument/2006/relationships/image" Target="../media/image69.emf" /><Relationship Id="rId45" Type="http://schemas.openxmlformats.org/officeDocument/2006/relationships/image" Target="../media/image56.emf" /><Relationship Id="rId46" Type="http://schemas.openxmlformats.org/officeDocument/2006/relationships/image" Target="../media/image88.emf" /><Relationship Id="rId47" Type="http://schemas.openxmlformats.org/officeDocument/2006/relationships/image" Target="../media/image67.emf" /><Relationship Id="rId48" Type="http://schemas.openxmlformats.org/officeDocument/2006/relationships/image" Target="../media/image41.emf" /><Relationship Id="rId49" Type="http://schemas.openxmlformats.org/officeDocument/2006/relationships/image" Target="../media/image123.emf" /><Relationship Id="rId50" Type="http://schemas.openxmlformats.org/officeDocument/2006/relationships/image" Target="../media/image10.emf" /><Relationship Id="rId51" Type="http://schemas.openxmlformats.org/officeDocument/2006/relationships/image" Target="../media/image76.emf" /><Relationship Id="rId52" Type="http://schemas.openxmlformats.org/officeDocument/2006/relationships/image" Target="../media/image78.emf" /><Relationship Id="rId53" Type="http://schemas.openxmlformats.org/officeDocument/2006/relationships/image" Target="../media/image49.emf" /><Relationship Id="rId54" Type="http://schemas.openxmlformats.org/officeDocument/2006/relationships/image" Target="../media/image87.emf" /><Relationship Id="rId55" Type="http://schemas.openxmlformats.org/officeDocument/2006/relationships/image" Target="../media/image83.emf" /><Relationship Id="rId56" Type="http://schemas.openxmlformats.org/officeDocument/2006/relationships/image" Target="../media/image79.emf" /><Relationship Id="rId57" Type="http://schemas.openxmlformats.org/officeDocument/2006/relationships/image" Target="../media/image54.emf" /><Relationship Id="rId58" Type="http://schemas.openxmlformats.org/officeDocument/2006/relationships/image" Target="../media/image71.emf" /><Relationship Id="rId59" Type="http://schemas.openxmlformats.org/officeDocument/2006/relationships/image" Target="../media/image5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1323975</xdr:colOff>
      <xdr:row>11</xdr:row>
      <xdr:rowOff>123825</xdr:rowOff>
    </xdr:from>
    <xdr:to>
      <xdr:col>2</xdr:col>
      <xdr:colOff>3638550</xdr:colOff>
      <xdr:row>12</xdr:row>
      <xdr:rowOff>200025</xdr:rowOff>
    </xdr:to>
    <xdr:pic>
      <xdr:nvPicPr>
        <xdr:cNvPr id="1" name="ClearAll"/>
        <xdr:cNvPicPr preferRelativeResize="1">
          <a:picLocks noChangeAspect="1"/>
        </xdr:cNvPicPr>
      </xdr:nvPicPr>
      <xdr:blipFill>
        <a:blip r:embed="rId1"/>
        <a:stretch>
          <a:fillRect/>
        </a:stretch>
      </xdr:blipFill>
      <xdr:spPr>
        <a:xfrm>
          <a:off x="1685925" y="6753225"/>
          <a:ext cx="2324100" cy="352425"/>
        </a:xfrm>
        <a:prstGeom prst="rect">
          <a:avLst/>
        </a:prstGeom>
        <a:noFill/>
        <a:ln w="9525" cmpd="sng">
          <a:noFill/>
        </a:ln>
      </xdr:spPr>
    </xdr:pic>
    <xdr:clientData/>
  </xdr:twoCellAnchor>
  <xdr:twoCellAnchor editAs="oneCell">
    <xdr:from>
      <xdr:col>2</xdr:col>
      <xdr:colOff>1543050</xdr:colOff>
      <xdr:row>1</xdr:row>
      <xdr:rowOff>266700</xdr:rowOff>
    </xdr:from>
    <xdr:to>
      <xdr:col>2</xdr:col>
      <xdr:colOff>3838575</xdr:colOff>
      <xdr:row>1</xdr:row>
      <xdr:rowOff>1181100</xdr:rowOff>
    </xdr:to>
    <xdr:pic>
      <xdr:nvPicPr>
        <xdr:cNvPr id="2" name="Picture 9"/>
        <xdr:cNvPicPr preferRelativeResize="1">
          <a:picLocks noChangeAspect="1"/>
        </xdr:cNvPicPr>
      </xdr:nvPicPr>
      <xdr:blipFill>
        <a:blip r:embed="rId2"/>
        <a:stretch>
          <a:fillRect/>
        </a:stretch>
      </xdr:blipFill>
      <xdr:spPr>
        <a:xfrm>
          <a:off x="1905000" y="457200"/>
          <a:ext cx="22955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11</xdr:row>
      <xdr:rowOff>9525</xdr:rowOff>
    </xdr:from>
    <xdr:to>
      <xdr:col>8</xdr:col>
      <xdr:colOff>161925</xdr:colOff>
      <xdr:row>11</xdr:row>
      <xdr:rowOff>323850</xdr:rowOff>
    </xdr:to>
    <xdr:pic>
      <xdr:nvPicPr>
        <xdr:cNvPr id="1" name="CheckBox8"/>
        <xdr:cNvPicPr preferRelativeResize="1">
          <a:picLocks noChangeAspect="1"/>
        </xdr:cNvPicPr>
      </xdr:nvPicPr>
      <xdr:blipFill>
        <a:blip r:embed="rId1"/>
        <a:stretch>
          <a:fillRect/>
        </a:stretch>
      </xdr:blipFill>
      <xdr:spPr>
        <a:xfrm>
          <a:off x="400050" y="3524250"/>
          <a:ext cx="4438650" cy="314325"/>
        </a:xfrm>
        <a:prstGeom prst="rect">
          <a:avLst/>
        </a:prstGeom>
        <a:noFill/>
        <a:ln w="9525" cmpd="sng">
          <a:noFill/>
        </a:ln>
      </xdr:spPr>
    </xdr:pic>
    <xdr:clientData/>
  </xdr:twoCellAnchor>
  <xdr:twoCellAnchor editAs="oneCell">
    <xdr:from>
      <xdr:col>1</xdr:col>
      <xdr:colOff>400050</xdr:colOff>
      <xdr:row>16</xdr:row>
      <xdr:rowOff>0</xdr:rowOff>
    </xdr:from>
    <xdr:to>
      <xdr:col>8</xdr:col>
      <xdr:colOff>161925</xdr:colOff>
      <xdr:row>16</xdr:row>
      <xdr:rowOff>314325</xdr:rowOff>
    </xdr:to>
    <xdr:pic>
      <xdr:nvPicPr>
        <xdr:cNvPr id="2" name="CheckBox13"/>
        <xdr:cNvPicPr preferRelativeResize="1">
          <a:picLocks noChangeAspect="1"/>
        </xdr:cNvPicPr>
      </xdr:nvPicPr>
      <xdr:blipFill>
        <a:blip r:embed="rId2"/>
        <a:stretch>
          <a:fillRect/>
        </a:stretch>
      </xdr:blipFill>
      <xdr:spPr>
        <a:xfrm>
          <a:off x="400050" y="5467350"/>
          <a:ext cx="4438650" cy="314325"/>
        </a:xfrm>
        <a:prstGeom prst="rect">
          <a:avLst/>
        </a:prstGeom>
        <a:noFill/>
        <a:ln w="9525" cmpd="sng">
          <a:noFill/>
        </a:ln>
      </xdr:spPr>
    </xdr:pic>
    <xdr:clientData/>
  </xdr:twoCellAnchor>
  <xdr:twoCellAnchor editAs="oneCell">
    <xdr:from>
      <xdr:col>1</xdr:col>
      <xdr:colOff>400050</xdr:colOff>
      <xdr:row>21</xdr:row>
      <xdr:rowOff>9525</xdr:rowOff>
    </xdr:from>
    <xdr:to>
      <xdr:col>8</xdr:col>
      <xdr:colOff>161925</xdr:colOff>
      <xdr:row>21</xdr:row>
      <xdr:rowOff>323850</xdr:rowOff>
    </xdr:to>
    <xdr:pic>
      <xdr:nvPicPr>
        <xdr:cNvPr id="3" name="CheckBox16"/>
        <xdr:cNvPicPr preferRelativeResize="1">
          <a:picLocks noChangeAspect="1"/>
        </xdr:cNvPicPr>
      </xdr:nvPicPr>
      <xdr:blipFill>
        <a:blip r:embed="rId3"/>
        <a:stretch>
          <a:fillRect/>
        </a:stretch>
      </xdr:blipFill>
      <xdr:spPr>
        <a:xfrm>
          <a:off x="400050" y="7429500"/>
          <a:ext cx="4438650" cy="314325"/>
        </a:xfrm>
        <a:prstGeom prst="rect">
          <a:avLst/>
        </a:prstGeom>
        <a:noFill/>
        <a:ln w="9525" cmpd="sng">
          <a:noFill/>
        </a:ln>
      </xdr:spPr>
    </xdr:pic>
    <xdr:clientData/>
  </xdr:twoCellAnchor>
  <xdr:twoCellAnchor editAs="oneCell">
    <xdr:from>
      <xdr:col>1</xdr:col>
      <xdr:colOff>400050</xdr:colOff>
      <xdr:row>22</xdr:row>
      <xdr:rowOff>0</xdr:rowOff>
    </xdr:from>
    <xdr:to>
      <xdr:col>8</xdr:col>
      <xdr:colOff>161925</xdr:colOff>
      <xdr:row>22</xdr:row>
      <xdr:rowOff>314325</xdr:rowOff>
    </xdr:to>
    <xdr:pic>
      <xdr:nvPicPr>
        <xdr:cNvPr id="4" name="CheckBox17"/>
        <xdr:cNvPicPr preferRelativeResize="1">
          <a:picLocks noChangeAspect="1"/>
        </xdr:cNvPicPr>
      </xdr:nvPicPr>
      <xdr:blipFill>
        <a:blip r:embed="rId4"/>
        <a:stretch>
          <a:fillRect/>
        </a:stretch>
      </xdr:blipFill>
      <xdr:spPr>
        <a:xfrm>
          <a:off x="400050" y="7810500"/>
          <a:ext cx="4438650" cy="314325"/>
        </a:xfrm>
        <a:prstGeom prst="rect">
          <a:avLst/>
        </a:prstGeom>
        <a:noFill/>
        <a:ln w="9525" cmpd="sng">
          <a:noFill/>
        </a:ln>
      </xdr:spPr>
    </xdr:pic>
    <xdr:clientData/>
  </xdr:twoCellAnchor>
  <xdr:twoCellAnchor editAs="oneCell">
    <xdr:from>
      <xdr:col>1</xdr:col>
      <xdr:colOff>400050</xdr:colOff>
      <xdr:row>23</xdr:row>
      <xdr:rowOff>0</xdr:rowOff>
    </xdr:from>
    <xdr:to>
      <xdr:col>8</xdr:col>
      <xdr:colOff>161925</xdr:colOff>
      <xdr:row>23</xdr:row>
      <xdr:rowOff>314325</xdr:rowOff>
    </xdr:to>
    <xdr:pic>
      <xdr:nvPicPr>
        <xdr:cNvPr id="5" name="CheckBox18"/>
        <xdr:cNvPicPr preferRelativeResize="1">
          <a:picLocks noChangeAspect="1"/>
        </xdr:cNvPicPr>
      </xdr:nvPicPr>
      <xdr:blipFill>
        <a:blip r:embed="rId5"/>
        <a:stretch>
          <a:fillRect/>
        </a:stretch>
      </xdr:blipFill>
      <xdr:spPr>
        <a:xfrm>
          <a:off x="400050" y="8201025"/>
          <a:ext cx="4438650" cy="314325"/>
        </a:xfrm>
        <a:prstGeom prst="rect">
          <a:avLst/>
        </a:prstGeom>
        <a:noFill/>
        <a:ln w="9525" cmpd="sng">
          <a:noFill/>
        </a:ln>
      </xdr:spPr>
    </xdr:pic>
    <xdr:clientData/>
  </xdr:twoCellAnchor>
  <xdr:twoCellAnchor editAs="oneCell">
    <xdr:from>
      <xdr:col>1</xdr:col>
      <xdr:colOff>400050</xdr:colOff>
      <xdr:row>25</xdr:row>
      <xdr:rowOff>0</xdr:rowOff>
    </xdr:from>
    <xdr:to>
      <xdr:col>8</xdr:col>
      <xdr:colOff>161925</xdr:colOff>
      <xdr:row>25</xdr:row>
      <xdr:rowOff>314325</xdr:rowOff>
    </xdr:to>
    <xdr:pic>
      <xdr:nvPicPr>
        <xdr:cNvPr id="6" name="CheckBox19"/>
        <xdr:cNvPicPr preferRelativeResize="1">
          <a:picLocks noChangeAspect="1"/>
        </xdr:cNvPicPr>
      </xdr:nvPicPr>
      <xdr:blipFill>
        <a:blip r:embed="rId6"/>
        <a:stretch>
          <a:fillRect/>
        </a:stretch>
      </xdr:blipFill>
      <xdr:spPr>
        <a:xfrm>
          <a:off x="400050" y="8982075"/>
          <a:ext cx="4438650" cy="314325"/>
        </a:xfrm>
        <a:prstGeom prst="rect">
          <a:avLst/>
        </a:prstGeom>
        <a:noFill/>
        <a:ln w="9525" cmpd="sng">
          <a:noFill/>
        </a:ln>
      </xdr:spPr>
    </xdr:pic>
    <xdr:clientData/>
  </xdr:twoCellAnchor>
  <xdr:twoCellAnchor editAs="oneCell">
    <xdr:from>
      <xdr:col>1</xdr:col>
      <xdr:colOff>390525</xdr:colOff>
      <xdr:row>28</xdr:row>
      <xdr:rowOff>371475</xdr:rowOff>
    </xdr:from>
    <xdr:to>
      <xdr:col>8</xdr:col>
      <xdr:colOff>171450</xdr:colOff>
      <xdr:row>29</xdr:row>
      <xdr:rowOff>304800</xdr:rowOff>
    </xdr:to>
    <xdr:pic>
      <xdr:nvPicPr>
        <xdr:cNvPr id="7" name="OptionButton1"/>
        <xdr:cNvPicPr preferRelativeResize="1">
          <a:picLocks noChangeAspect="1"/>
        </xdr:cNvPicPr>
      </xdr:nvPicPr>
      <xdr:blipFill>
        <a:blip r:embed="rId7"/>
        <a:stretch>
          <a:fillRect/>
        </a:stretch>
      </xdr:blipFill>
      <xdr:spPr>
        <a:xfrm>
          <a:off x="390525" y="10525125"/>
          <a:ext cx="4457700" cy="323850"/>
        </a:xfrm>
        <a:prstGeom prst="rect">
          <a:avLst/>
        </a:prstGeom>
        <a:noFill/>
        <a:ln w="9525" cmpd="sng">
          <a:noFill/>
        </a:ln>
      </xdr:spPr>
    </xdr:pic>
    <xdr:clientData/>
  </xdr:twoCellAnchor>
  <xdr:twoCellAnchor editAs="oneCell">
    <xdr:from>
      <xdr:col>1</xdr:col>
      <xdr:colOff>390525</xdr:colOff>
      <xdr:row>29</xdr:row>
      <xdr:rowOff>371475</xdr:rowOff>
    </xdr:from>
    <xdr:to>
      <xdr:col>8</xdr:col>
      <xdr:colOff>171450</xdr:colOff>
      <xdr:row>30</xdr:row>
      <xdr:rowOff>304800</xdr:rowOff>
    </xdr:to>
    <xdr:pic>
      <xdr:nvPicPr>
        <xdr:cNvPr id="8" name="OptionButton2"/>
        <xdr:cNvPicPr preferRelativeResize="1">
          <a:picLocks noChangeAspect="1"/>
        </xdr:cNvPicPr>
      </xdr:nvPicPr>
      <xdr:blipFill>
        <a:blip r:embed="rId8"/>
        <a:stretch>
          <a:fillRect/>
        </a:stretch>
      </xdr:blipFill>
      <xdr:spPr>
        <a:xfrm>
          <a:off x="390525" y="10915650"/>
          <a:ext cx="4457700" cy="323850"/>
        </a:xfrm>
        <a:prstGeom prst="rect">
          <a:avLst/>
        </a:prstGeom>
        <a:noFill/>
        <a:ln w="9525" cmpd="sng">
          <a:noFill/>
        </a:ln>
      </xdr:spPr>
    </xdr:pic>
    <xdr:clientData/>
  </xdr:twoCellAnchor>
  <xdr:twoCellAnchor editAs="oneCell">
    <xdr:from>
      <xdr:col>1</xdr:col>
      <xdr:colOff>390525</xdr:colOff>
      <xdr:row>30</xdr:row>
      <xdr:rowOff>371475</xdr:rowOff>
    </xdr:from>
    <xdr:to>
      <xdr:col>8</xdr:col>
      <xdr:colOff>171450</xdr:colOff>
      <xdr:row>31</xdr:row>
      <xdr:rowOff>304800</xdr:rowOff>
    </xdr:to>
    <xdr:pic>
      <xdr:nvPicPr>
        <xdr:cNvPr id="9" name="OptionButton3"/>
        <xdr:cNvPicPr preferRelativeResize="1">
          <a:picLocks noChangeAspect="1"/>
        </xdr:cNvPicPr>
      </xdr:nvPicPr>
      <xdr:blipFill>
        <a:blip r:embed="rId9"/>
        <a:stretch>
          <a:fillRect/>
        </a:stretch>
      </xdr:blipFill>
      <xdr:spPr>
        <a:xfrm>
          <a:off x="390525" y="11306175"/>
          <a:ext cx="4457700" cy="323850"/>
        </a:xfrm>
        <a:prstGeom prst="rect">
          <a:avLst/>
        </a:prstGeom>
        <a:noFill/>
        <a:ln w="9525" cmpd="sng">
          <a:noFill/>
        </a:ln>
      </xdr:spPr>
    </xdr:pic>
    <xdr:clientData/>
  </xdr:twoCellAnchor>
  <xdr:twoCellAnchor editAs="oneCell">
    <xdr:from>
      <xdr:col>1</xdr:col>
      <xdr:colOff>390525</xdr:colOff>
      <xdr:row>31</xdr:row>
      <xdr:rowOff>371475</xdr:rowOff>
    </xdr:from>
    <xdr:to>
      <xdr:col>8</xdr:col>
      <xdr:colOff>171450</xdr:colOff>
      <xdr:row>32</xdr:row>
      <xdr:rowOff>304800</xdr:rowOff>
    </xdr:to>
    <xdr:pic>
      <xdr:nvPicPr>
        <xdr:cNvPr id="10" name="OptionButton4"/>
        <xdr:cNvPicPr preferRelativeResize="1">
          <a:picLocks noChangeAspect="1"/>
        </xdr:cNvPicPr>
      </xdr:nvPicPr>
      <xdr:blipFill>
        <a:blip r:embed="rId10"/>
        <a:stretch>
          <a:fillRect/>
        </a:stretch>
      </xdr:blipFill>
      <xdr:spPr>
        <a:xfrm>
          <a:off x="390525" y="11696700"/>
          <a:ext cx="4457700" cy="323850"/>
        </a:xfrm>
        <a:prstGeom prst="rect">
          <a:avLst/>
        </a:prstGeom>
        <a:noFill/>
        <a:ln w="9525" cmpd="sng">
          <a:noFill/>
        </a:ln>
      </xdr:spPr>
    </xdr:pic>
    <xdr:clientData/>
  </xdr:twoCellAnchor>
  <xdr:twoCellAnchor editAs="oneCell">
    <xdr:from>
      <xdr:col>1</xdr:col>
      <xdr:colOff>390525</xdr:colOff>
      <xdr:row>32</xdr:row>
      <xdr:rowOff>381000</xdr:rowOff>
    </xdr:from>
    <xdr:to>
      <xdr:col>8</xdr:col>
      <xdr:colOff>171450</xdr:colOff>
      <xdr:row>33</xdr:row>
      <xdr:rowOff>314325</xdr:rowOff>
    </xdr:to>
    <xdr:pic>
      <xdr:nvPicPr>
        <xdr:cNvPr id="11" name="OptionButton5"/>
        <xdr:cNvPicPr preferRelativeResize="1">
          <a:picLocks noChangeAspect="1"/>
        </xdr:cNvPicPr>
      </xdr:nvPicPr>
      <xdr:blipFill>
        <a:blip r:embed="rId11"/>
        <a:stretch>
          <a:fillRect/>
        </a:stretch>
      </xdr:blipFill>
      <xdr:spPr>
        <a:xfrm>
          <a:off x="390525" y="12096750"/>
          <a:ext cx="4457700" cy="323850"/>
        </a:xfrm>
        <a:prstGeom prst="rect">
          <a:avLst/>
        </a:prstGeom>
        <a:noFill/>
        <a:ln w="9525" cmpd="sng">
          <a:noFill/>
        </a:ln>
      </xdr:spPr>
    </xdr:pic>
    <xdr:clientData/>
  </xdr:twoCellAnchor>
  <xdr:twoCellAnchor editAs="oneCell">
    <xdr:from>
      <xdr:col>1</xdr:col>
      <xdr:colOff>390525</xdr:colOff>
      <xdr:row>33</xdr:row>
      <xdr:rowOff>381000</xdr:rowOff>
    </xdr:from>
    <xdr:to>
      <xdr:col>8</xdr:col>
      <xdr:colOff>171450</xdr:colOff>
      <xdr:row>34</xdr:row>
      <xdr:rowOff>314325</xdr:rowOff>
    </xdr:to>
    <xdr:pic>
      <xdr:nvPicPr>
        <xdr:cNvPr id="12" name="OptionButton6"/>
        <xdr:cNvPicPr preferRelativeResize="1">
          <a:picLocks noChangeAspect="1"/>
        </xdr:cNvPicPr>
      </xdr:nvPicPr>
      <xdr:blipFill>
        <a:blip r:embed="rId12"/>
        <a:stretch>
          <a:fillRect/>
        </a:stretch>
      </xdr:blipFill>
      <xdr:spPr>
        <a:xfrm>
          <a:off x="390525" y="12487275"/>
          <a:ext cx="4457700" cy="323850"/>
        </a:xfrm>
        <a:prstGeom prst="rect">
          <a:avLst/>
        </a:prstGeom>
        <a:noFill/>
        <a:ln w="9525" cmpd="sng">
          <a:noFill/>
        </a:ln>
      </xdr:spPr>
    </xdr:pic>
    <xdr:clientData/>
  </xdr:twoCellAnchor>
  <xdr:twoCellAnchor editAs="oneCell">
    <xdr:from>
      <xdr:col>1</xdr:col>
      <xdr:colOff>390525</xdr:colOff>
      <xdr:row>34</xdr:row>
      <xdr:rowOff>381000</xdr:rowOff>
    </xdr:from>
    <xdr:to>
      <xdr:col>8</xdr:col>
      <xdr:colOff>171450</xdr:colOff>
      <xdr:row>35</xdr:row>
      <xdr:rowOff>314325</xdr:rowOff>
    </xdr:to>
    <xdr:pic>
      <xdr:nvPicPr>
        <xdr:cNvPr id="13" name="OptionButton7"/>
        <xdr:cNvPicPr preferRelativeResize="1">
          <a:picLocks noChangeAspect="1"/>
        </xdr:cNvPicPr>
      </xdr:nvPicPr>
      <xdr:blipFill>
        <a:blip r:embed="rId13"/>
        <a:stretch>
          <a:fillRect/>
        </a:stretch>
      </xdr:blipFill>
      <xdr:spPr>
        <a:xfrm>
          <a:off x="390525" y="12877800"/>
          <a:ext cx="4457700" cy="323850"/>
        </a:xfrm>
        <a:prstGeom prst="rect">
          <a:avLst/>
        </a:prstGeom>
        <a:noFill/>
        <a:ln w="9525" cmpd="sng">
          <a:noFill/>
        </a:ln>
      </xdr:spPr>
    </xdr:pic>
    <xdr:clientData/>
  </xdr:twoCellAnchor>
  <xdr:twoCellAnchor editAs="oneCell">
    <xdr:from>
      <xdr:col>1</xdr:col>
      <xdr:colOff>390525</xdr:colOff>
      <xdr:row>35</xdr:row>
      <xdr:rowOff>381000</xdr:rowOff>
    </xdr:from>
    <xdr:to>
      <xdr:col>8</xdr:col>
      <xdr:colOff>171450</xdr:colOff>
      <xdr:row>36</xdr:row>
      <xdr:rowOff>314325</xdr:rowOff>
    </xdr:to>
    <xdr:pic>
      <xdr:nvPicPr>
        <xdr:cNvPr id="14" name="OptionButton8"/>
        <xdr:cNvPicPr preferRelativeResize="1">
          <a:picLocks noChangeAspect="1"/>
        </xdr:cNvPicPr>
      </xdr:nvPicPr>
      <xdr:blipFill>
        <a:blip r:embed="rId14"/>
        <a:stretch>
          <a:fillRect/>
        </a:stretch>
      </xdr:blipFill>
      <xdr:spPr>
        <a:xfrm>
          <a:off x="390525" y="13268325"/>
          <a:ext cx="4457700" cy="323850"/>
        </a:xfrm>
        <a:prstGeom prst="rect">
          <a:avLst/>
        </a:prstGeom>
        <a:noFill/>
        <a:ln w="9525" cmpd="sng">
          <a:noFill/>
        </a:ln>
      </xdr:spPr>
    </xdr:pic>
    <xdr:clientData/>
  </xdr:twoCellAnchor>
  <xdr:twoCellAnchor editAs="oneCell">
    <xdr:from>
      <xdr:col>1</xdr:col>
      <xdr:colOff>390525</xdr:colOff>
      <xdr:row>37</xdr:row>
      <xdr:rowOff>0</xdr:rowOff>
    </xdr:from>
    <xdr:to>
      <xdr:col>8</xdr:col>
      <xdr:colOff>171450</xdr:colOff>
      <xdr:row>37</xdr:row>
      <xdr:rowOff>323850</xdr:rowOff>
    </xdr:to>
    <xdr:pic>
      <xdr:nvPicPr>
        <xdr:cNvPr id="15" name="OptionButton9"/>
        <xdr:cNvPicPr preferRelativeResize="1">
          <a:picLocks noChangeAspect="1"/>
        </xdr:cNvPicPr>
      </xdr:nvPicPr>
      <xdr:blipFill>
        <a:blip r:embed="rId15"/>
        <a:stretch>
          <a:fillRect/>
        </a:stretch>
      </xdr:blipFill>
      <xdr:spPr>
        <a:xfrm>
          <a:off x="390525" y="13668375"/>
          <a:ext cx="4457700" cy="323850"/>
        </a:xfrm>
        <a:prstGeom prst="rect">
          <a:avLst/>
        </a:prstGeom>
        <a:noFill/>
        <a:ln w="9525" cmpd="sng">
          <a:noFill/>
        </a:ln>
      </xdr:spPr>
    </xdr:pic>
    <xdr:clientData/>
  </xdr:twoCellAnchor>
  <xdr:twoCellAnchor editAs="oneCell">
    <xdr:from>
      <xdr:col>1</xdr:col>
      <xdr:colOff>390525</xdr:colOff>
      <xdr:row>39</xdr:row>
      <xdr:rowOff>0</xdr:rowOff>
    </xdr:from>
    <xdr:to>
      <xdr:col>8</xdr:col>
      <xdr:colOff>161925</xdr:colOff>
      <xdr:row>39</xdr:row>
      <xdr:rowOff>323850</xdr:rowOff>
    </xdr:to>
    <xdr:pic>
      <xdr:nvPicPr>
        <xdr:cNvPr id="16" name="OptionButton10"/>
        <xdr:cNvPicPr preferRelativeResize="1">
          <a:picLocks noChangeAspect="1"/>
        </xdr:cNvPicPr>
      </xdr:nvPicPr>
      <xdr:blipFill>
        <a:blip r:embed="rId16"/>
        <a:stretch>
          <a:fillRect/>
        </a:stretch>
      </xdr:blipFill>
      <xdr:spPr>
        <a:xfrm>
          <a:off x="390525" y="14449425"/>
          <a:ext cx="4448175" cy="323850"/>
        </a:xfrm>
        <a:prstGeom prst="rect">
          <a:avLst/>
        </a:prstGeom>
        <a:noFill/>
        <a:ln w="9525" cmpd="sng">
          <a:noFill/>
        </a:ln>
      </xdr:spPr>
    </xdr:pic>
    <xdr:clientData/>
  </xdr:twoCellAnchor>
  <xdr:twoCellAnchor editAs="oneCell">
    <xdr:from>
      <xdr:col>1</xdr:col>
      <xdr:colOff>390525</xdr:colOff>
      <xdr:row>39</xdr:row>
      <xdr:rowOff>381000</xdr:rowOff>
    </xdr:from>
    <xdr:to>
      <xdr:col>8</xdr:col>
      <xdr:colOff>161925</xdr:colOff>
      <xdr:row>40</xdr:row>
      <xdr:rowOff>314325</xdr:rowOff>
    </xdr:to>
    <xdr:pic>
      <xdr:nvPicPr>
        <xdr:cNvPr id="17" name="OptionButton11"/>
        <xdr:cNvPicPr preferRelativeResize="1">
          <a:picLocks noChangeAspect="1"/>
        </xdr:cNvPicPr>
      </xdr:nvPicPr>
      <xdr:blipFill>
        <a:blip r:embed="rId17"/>
        <a:stretch>
          <a:fillRect/>
        </a:stretch>
      </xdr:blipFill>
      <xdr:spPr>
        <a:xfrm>
          <a:off x="390525" y="14830425"/>
          <a:ext cx="4448175" cy="323850"/>
        </a:xfrm>
        <a:prstGeom prst="rect">
          <a:avLst/>
        </a:prstGeom>
        <a:noFill/>
        <a:ln w="9525" cmpd="sng">
          <a:noFill/>
        </a:ln>
      </xdr:spPr>
    </xdr:pic>
    <xdr:clientData/>
  </xdr:twoCellAnchor>
  <xdr:twoCellAnchor editAs="oneCell">
    <xdr:from>
      <xdr:col>1</xdr:col>
      <xdr:colOff>390525</xdr:colOff>
      <xdr:row>40</xdr:row>
      <xdr:rowOff>381000</xdr:rowOff>
    </xdr:from>
    <xdr:to>
      <xdr:col>8</xdr:col>
      <xdr:colOff>161925</xdr:colOff>
      <xdr:row>41</xdr:row>
      <xdr:rowOff>314325</xdr:rowOff>
    </xdr:to>
    <xdr:pic>
      <xdr:nvPicPr>
        <xdr:cNvPr id="18" name="OptionButton12"/>
        <xdr:cNvPicPr preferRelativeResize="1">
          <a:picLocks noChangeAspect="1"/>
        </xdr:cNvPicPr>
      </xdr:nvPicPr>
      <xdr:blipFill>
        <a:blip r:embed="rId18"/>
        <a:stretch>
          <a:fillRect/>
        </a:stretch>
      </xdr:blipFill>
      <xdr:spPr>
        <a:xfrm>
          <a:off x="390525" y="15220950"/>
          <a:ext cx="4448175" cy="323850"/>
        </a:xfrm>
        <a:prstGeom prst="rect">
          <a:avLst/>
        </a:prstGeom>
        <a:noFill/>
        <a:ln w="9525" cmpd="sng">
          <a:noFill/>
        </a:ln>
      </xdr:spPr>
    </xdr:pic>
    <xdr:clientData/>
  </xdr:twoCellAnchor>
  <xdr:twoCellAnchor editAs="oneCell">
    <xdr:from>
      <xdr:col>1</xdr:col>
      <xdr:colOff>390525</xdr:colOff>
      <xdr:row>41</xdr:row>
      <xdr:rowOff>381000</xdr:rowOff>
    </xdr:from>
    <xdr:to>
      <xdr:col>8</xdr:col>
      <xdr:colOff>161925</xdr:colOff>
      <xdr:row>42</xdr:row>
      <xdr:rowOff>314325</xdr:rowOff>
    </xdr:to>
    <xdr:pic>
      <xdr:nvPicPr>
        <xdr:cNvPr id="19" name="OptionButton13"/>
        <xdr:cNvPicPr preferRelativeResize="1">
          <a:picLocks noChangeAspect="1"/>
        </xdr:cNvPicPr>
      </xdr:nvPicPr>
      <xdr:blipFill>
        <a:blip r:embed="rId19"/>
        <a:stretch>
          <a:fillRect/>
        </a:stretch>
      </xdr:blipFill>
      <xdr:spPr>
        <a:xfrm>
          <a:off x="390525" y="15611475"/>
          <a:ext cx="4448175" cy="323850"/>
        </a:xfrm>
        <a:prstGeom prst="rect">
          <a:avLst/>
        </a:prstGeom>
        <a:noFill/>
        <a:ln w="9525" cmpd="sng">
          <a:noFill/>
        </a:ln>
      </xdr:spPr>
    </xdr:pic>
    <xdr:clientData/>
  </xdr:twoCellAnchor>
  <xdr:twoCellAnchor editAs="oneCell">
    <xdr:from>
      <xdr:col>1</xdr:col>
      <xdr:colOff>390525</xdr:colOff>
      <xdr:row>42</xdr:row>
      <xdr:rowOff>381000</xdr:rowOff>
    </xdr:from>
    <xdr:to>
      <xdr:col>8</xdr:col>
      <xdr:colOff>161925</xdr:colOff>
      <xdr:row>43</xdr:row>
      <xdr:rowOff>314325</xdr:rowOff>
    </xdr:to>
    <xdr:pic>
      <xdr:nvPicPr>
        <xdr:cNvPr id="20" name="OptionButton14"/>
        <xdr:cNvPicPr preferRelativeResize="1">
          <a:picLocks noChangeAspect="1"/>
        </xdr:cNvPicPr>
      </xdr:nvPicPr>
      <xdr:blipFill>
        <a:blip r:embed="rId20"/>
        <a:stretch>
          <a:fillRect/>
        </a:stretch>
      </xdr:blipFill>
      <xdr:spPr>
        <a:xfrm>
          <a:off x="390525" y="16002000"/>
          <a:ext cx="4448175" cy="323850"/>
        </a:xfrm>
        <a:prstGeom prst="rect">
          <a:avLst/>
        </a:prstGeom>
        <a:noFill/>
        <a:ln w="9525" cmpd="sng">
          <a:noFill/>
        </a:ln>
      </xdr:spPr>
    </xdr:pic>
    <xdr:clientData/>
  </xdr:twoCellAnchor>
  <xdr:twoCellAnchor editAs="oneCell">
    <xdr:from>
      <xdr:col>1</xdr:col>
      <xdr:colOff>390525</xdr:colOff>
      <xdr:row>43</xdr:row>
      <xdr:rowOff>381000</xdr:rowOff>
    </xdr:from>
    <xdr:to>
      <xdr:col>8</xdr:col>
      <xdr:colOff>161925</xdr:colOff>
      <xdr:row>44</xdr:row>
      <xdr:rowOff>314325</xdr:rowOff>
    </xdr:to>
    <xdr:pic>
      <xdr:nvPicPr>
        <xdr:cNvPr id="21" name="OptionButton15"/>
        <xdr:cNvPicPr preferRelativeResize="1">
          <a:picLocks noChangeAspect="1"/>
        </xdr:cNvPicPr>
      </xdr:nvPicPr>
      <xdr:blipFill>
        <a:blip r:embed="rId21"/>
        <a:stretch>
          <a:fillRect/>
        </a:stretch>
      </xdr:blipFill>
      <xdr:spPr>
        <a:xfrm>
          <a:off x="390525" y="16392525"/>
          <a:ext cx="4448175" cy="323850"/>
        </a:xfrm>
        <a:prstGeom prst="rect">
          <a:avLst/>
        </a:prstGeom>
        <a:noFill/>
        <a:ln w="9525" cmpd="sng">
          <a:noFill/>
        </a:ln>
      </xdr:spPr>
    </xdr:pic>
    <xdr:clientData/>
  </xdr:twoCellAnchor>
  <xdr:twoCellAnchor editAs="oneCell">
    <xdr:from>
      <xdr:col>1</xdr:col>
      <xdr:colOff>390525</xdr:colOff>
      <xdr:row>44</xdr:row>
      <xdr:rowOff>381000</xdr:rowOff>
    </xdr:from>
    <xdr:to>
      <xdr:col>8</xdr:col>
      <xdr:colOff>161925</xdr:colOff>
      <xdr:row>45</xdr:row>
      <xdr:rowOff>314325</xdr:rowOff>
    </xdr:to>
    <xdr:pic>
      <xdr:nvPicPr>
        <xdr:cNvPr id="22" name="OptionButton16"/>
        <xdr:cNvPicPr preferRelativeResize="1">
          <a:picLocks noChangeAspect="1"/>
        </xdr:cNvPicPr>
      </xdr:nvPicPr>
      <xdr:blipFill>
        <a:blip r:embed="rId22"/>
        <a:stretch>
          <a:fillRect/>
        </a:stretch>
      </xdr:blipFill>
      <xdr:spPr>
        <a:xfrm>
          <a:off x="390525" y="16783050"/>
          <a:ext cx="4448175" cy="323850"/>
        </a:xfrm>
        <a:prstGeom prst="rect">
          <a:avLst/>
        </a:prstGeom>
        <a:noFill/>
        <a:ln w="9525" cmpd="sng">
          <a:noFill/>
        </a:ln>
      </xdr:spPr>
    </xdr:pic>
    <xdr:clientData/>
  </xdr:twoCellAnchor>
  <xdr:twoCellAnchor editAs="oneCell">
    <xdr:from>
      <xdr:col>1</xdr:col>
      <xdr:colOff>390525</xdr:colOff>
      <xdr:row>45</xdr:row>
      <xdr:rowOff>381000</xdr:rowOff>
    </xdr:from>
    <xdr:to>
      <xdr:col>8</xdr:col>
      <xdr:colOff>161925</xdr:colOff>
      <xdr:row>46</xdr:row>
      <xdr:rowOff>314325</xdr:rowOff>
    </xdr:to>
    <xdr:pic>
      <xdr:nvPicPr>
        <xdr:cNvPr id="23" name="OptionButton17"/>
        <xdr:cNvPicPr preferRelativeResize="1">
          <a:picLocks noChangeAspect="1"/>
        </xdr:cNvPicPr>
      </xdr:nvPicPr>
      <xdr:blipFill>
        <a:blip r:embed="rId23"/>
        <a:stretch>
          <a:fillRect/>
        </a:stretch>
      </xdr:blipFill>
      <xdr:spPr>
        <a:xfrm>
          <a:off x="390525" y="17173575"/>
          <a:ext cx="4448175" cy="323850"/>
        </a:xfrm>
        <a:prstGeom prst="rect">
          <a:avLst/>
        </a:prstGeom>
        <a:noFill/>
        <a:ln w="9525" cmpd="sng">
          <a:noFill/>
        </a:ln>
      </xdr:spPr>
    </xdr:pic>
    <xdr:clientData/>
  </xdr:twoCellAnchor>
  <xdr:twoCellAnchor editAs="oneCell">
    <xdr:from>
      <xdr:col>1</xdr:col>
      <xdr:colOff>381000</xdr:colOff>
      <xdr:row>48</xdr:row>
      <xdr:rowOff>9525</xdr:rowOff>
    </xdr:from>
    <xdr:to>
      <xdr:col>8</xdr:col>
      <xdr:colOff>152400</xdr:colOff>
      <xdr:row>48</xdr:row>
      <xdr:rowOff>333375</xdr:rowOff>
    </xdr:to>
    <xdr:pic>
      <xdr:nvPicPr>
        <xdr:cNvPr id="24" name="OptionButton18"/>
        <xdr:cNvPicPr preferRelativeResize="1">
          <a:picLocks noChangeAspect="1"/>
        </xdr:cNvPicPr>
      </xdr:nvPicPr>
      <xdr:blipFill>
        <a:blip r:embed="rId24"/>
        <a:stretch>
          <a:fillRect/>
        </a:stretch>
      </xdr:blipFill>
      <xdr:spPr>
        <a:xfrm>
          <a:off x="381000" y="17973675"/>
          <a:ext cx="4448175" cy="323850"/>
        </a:xfrm>
        <a:prstGeom prst="rect">
          <a:avLst/>
        </a:prstGeom>
        <a:noFill/>
        <a:ln w="9525" cmpd="sng">
          <a:noFill/>
        </a:ln>
      </xdr:spPr>
    </xdr:pic>
    <xdr:clientData/>
  </xdr:twoCellAnchor>
  <xdr:twoCellAnchor editAs="oneCell">
    <xdr:from>
      <xdr:col>1</xdr:col>
      <xdr:colOff>381000</xdr:colOff>
      <xdr:row>50</xdr:row>
      <xdr:rowOff>0</xdr:rowOff>
    </xdr:from>
    <xdr:to>
      <xdr:col>8</xdr:col>
      <xdr:colOff>152400</xdr:colOff>
      <xdr:row>50</xdr:row>
      <xdr:rowOff>323850</xdr:rowOff>
    </xdr:to>
    <xdr:pic>
      <xdr:nvPicPr>
        <xdr:cNvPr id="25" name="OptionButton19"/>
        <xdr:cNvPicPr preferRelativeResize="1">
          <a:picLocks noChangeAspect="1"/>
        </xdr:cNvPicPr>
      </xdr:nvPicPr>
      <xdr:blipFill>
        <a:blip r:embed="rId25"/>
        <a:stretch>
          <a:fillRect/>
        </a:stretch>
      </xdr:blipFill>
      <xdr:spPr>
        <a:xfrm>
          <a:off x="381000" y="18745200"/>
          <a:ext cx="4448175" cy="323850"/>
        </a:xfrm>
        <a:prstGeom prst="rect">
          <a:avLst/>
        </a:prstGeom>
        <a:noFill/>
        <a:ln w="9525" cmpd="sng">
          <a:noFill/>
        </a:ln>
      </xdr:spPr>
    </xdr:pic>
    <xdr:clientData/>
  </xdr:twoCellAnchor>
  <xdr:twoCellAnchor editAs="oneCell">
    <xdr:from>
      <xdr:col>1</xdr:col>
      <xdr:colOff>381000</xdr:colOff>
      <xdr:row>49</xdr:row>
      <xdr:rowOff>0</xdr:rowOff>
    </xdr:from>
    <xdr:to>
      <xdr:col>8</xdr:col>
      <xdr:colOff>152400</xdr:colOff>
      <xdr:row>49</xdr:row>
      <xdr:rowOff>323850</xdr:rowOff>
    </xdr:to>
    <xdr:pic>
      <xdr:nvPicPr>
        <xdr:cNvPr id="26" name="OptionButton20"/>
        <xdr:cNvPicPr preferRelativeResize="1">
          <a:picLocks noChangeAspect="1"/>
        </xdr:cNvPicPr>
      </xdr:nvPicPr>
      <xdr:blipFill>
        <a:blip r:embed="rId26"/>
        <a:stretch>
          <a:fillRect/>
        </a:stretch>
      </xdr:blipFill>
      <xdr:spPr>
        <a:xfrm>
          <a:off x="381000" y="18354675"/>
          <a:ext cx="4448175" cy="323850"/>
        </a:xfrm>
        <a:prstGeom prst="rect">
          <a:avLst/>
        </a:prstGeom>
        <a:noFill/>
        <a:ln w="9525" cmpd="sng">
          <a:noFill/>
        </a:ln>
      </xdr:spPr>
    </xdr:pic>
    <xdr:clientData/>
  </xdr:twoCellAnchor>
  <xdr:twoCellAnchor editAs="oneCell">
    <xdr:from>
      <xdr:col>1</xdr:col>
      <xdr:colOff>381000</xdr:colOff>
      <xdr:row>51</xdr:row>
      <xdr:rowOff>0</xdr:rowOff>
    </xdr:from>
    <xdr:to>
      <xdr:col>8</xdr:col>
      <xdr:colOff>152400</xdr:colOff>
      <xdr:row>51</xdr:row>
      <xdr:rowOff>323850</xdr:rowOff>
    </xdr:to>
    <xdr:pic>
      <xdr:nvPicPr>
        <xdr:cNvPr id="27" name="OptionButton21"/>
        <xdr:cNvPicPr preferRelativeResize="1">
          <a:picLocks noChangeAspect="1"/>
        </xdr:cNvPicPr>
      </xdr:nvPicPr>
      <xdr:blipFill>
        <a:blip r:embed="rId27"/>
        <a:stretch>
          <a:fillRect/>
        </a:stretch>
      </xdr:blipFill>
      <xdr:spPr>
        <a:xfrm>
          <a:off x="381000" y="19135725"/>
          <a:ext cx="4448175" cy="323850"/>
        </a:xfrm>
        <a:prstGeom prst="rect">
          <a:avLst/>
        </a:prstGeom>
        <a:noFill/>
        <a:ln w="9525" cmpd="sng">
          <a:noFill/>
        </a:ln>
      </xdr:spPr>
    </xdr:pic>
    <xdr:clientData/>
  </xdr:twoCellAnchor>
  <xdr:twoCellAnchor editAs="oneCell">
    <xdr:from>
      <xdr:col>1</xdr:col>
      <xdr:colOff>371475</xdr:colOff>
      <xdr:row>53</xdr:row>
      <xdr:rowOff>0</xdr:rowOff>
    </xdr:from>
    <xdr:to>
      <xdr:col>8</xdr:col>
      <xdr:colOff>142875</xdr:colOff>
      <xdr:row>53</xdr:row>
      <xdr:rowOff>323850</xdr:rowOff>
    </xdr:to>
    <xdr:pic>
      <xdr:nvPicPr>
        <xdr:cNvPr id="28" name="OptionButton22"/>
        <xdr:cNvPicPr preferRelativeResize="1">
          <a:picLocks noChangeAspect="1"/>
        </xdr:cNvPicPr>
      </xdr:nvPicPr>
      <xdr:blipFill>
        <a:blip r:embed="rId28"/>
        <a:stretch>
          <a:fillRect/>
        </a:stretch>
      </xdr:blipFill>
      <xdr:spPr>
        <a:xfrm>
          <a:off x="371475" y="19916775"/>
          <a:ext cx="4448175" cy="323850"/>
        </a:xfrm>
        <a:prstGeom prst="rect">
          <a:avLst/>
        </a:prstGeom>
        <a:noFill/>
        <a:ln w="9525" cmpd="sng">
          <a:noFill/>
        </a:ln>
      </xdr:spPr>
    </xdr:pic>
    <xdr:clientData/>
  </xdr:twoCellAnchor>
  <xdr:twoCellAnchor editAs="oneCell">
    <xdr:from>
      <xdr:col>1</xdr:col>
      <xdr:colOff>371475</xdr:colOff>
      <xdr:row>54</xdr:row>
      <xdr:rowOff>0</xdr:rowOff>
    </xdr:from>
    <xdr:to>
      <xdr:col>8</xdr:col>
      <xdr:colOff>142875</xdr:colOff>
      <xdr:row>54</xdr:row>
      <xdr:rowOff>323850</xdr:rowOff>
    </xdr:to>
    <xdr:pic>
      <xdr:nvPicPr>
        <xdr:cNvPr id="29" name="OptionButton23"/>
        <xdr:cNvPicPr preferRelativeResize="1">
          <a:picLocks noChangeAspect="1"/>
        </xdr:cNvPicPr>
      </xdr:nvPicPr>
      <xdr:blipFill>
        <a:blip r:embed="rId29"/>
        <a:stretch>
          <a:fillRect/>
        </a:stretch>
      </xdr:blipFill>
      <xdr:spPr>
        <a:xfrm>
          <a:off x="371475" y="20307300"/>
          <a:ext cx="4448175" cy="323850"/>
        </a:xfrm>
        <a:prstGeom prst="rect">
          <a:avLst/>
        </a:prstGeom>
        <a:noFill/>
        <a:ln w="9525" cmpd="sng">
          <a:noFill/>
        </a:ln>
      </xdr:spPr>
    </xdr:pic>
    <xdr:clientData/>
  </xdr:twoCellAnchor>
  <xdr:twoCellAnchor editAs="oneCell">
    <xdr:from>
      <xdr:col>1</xdr:col>
      <xdr:colOff>371475</xdr:colOff>
      <xdr:row>55</xdr:row>
      <xdr:rowOff>0</xdr:rowOff>
    </xdr:from>
    <xdr:to>
      <xdr:col>8</xdr:col>
      <xdr:colOff>142875</xdr:colOff>
      <xdr:row>55</xdr:row>
      <xdr:rowOff>323850</xdr:rowOff>
    </xdr:to>
    <xdr:pic>
      <xdr:nvPicPr>
        <xdr:cNvPr id="30" name="OptionButton24"/>
        <xdr:cNvPicPr preferRelativeResize="1">
          <a:picLocks noChangeAspect="1"/>
        </xdr:cNvPicPr>
      </xdr:nvPicPr>
      <xdr:blipFill>
        <a:blip r:embed="rId30"/>
        <a:stretch>
          <a:fillRect/>
        </a:stretch>
      </xdr:blipFill>
      <xdr:spPr>
        <a:xfrm>
          <a:off x="371475" y="20697825"/>
          <a:ext cx="4448175" cy="323850"/>
        </a:xfrm>
        <a:prstGeom prst="rect">
          <a:avLst/>
        </a:prstGeom>
        <a:noFill/>
        <a:ln w="9525" cmpd="sng">
          <a:noFill/>
        </a:ln>
      </xdr:spPr>
    </xdr:pic>
    <xdr:clientData/>
  </xdr:twoCellAnchor>
  <xdr:twoCellAnchor editAs="oneCell">
    <xdr:from>
      <xdr:col>1</xdr:col>
      <xdr:colOff>371475</xdr:colOff>
      <xdr:row>56</xdr:row>
      <xdr:rowOff>0</xdr:rowOff>
    </xdr:from>
    <xdr:to>
      <xdr:col>8</xdr:col>
      <xdr:colOff>142875</xdr:colOff>
      <xdr:row>56</xdr:row>
      <xdr:rowOff>323850</xdr:rowOff>
    </xdr:to>
    <xdr:pic>
      <xdr:nvPicPr>
        <xdr:cNvPr id="31" name="OptionButton25"/>
        <xdr:cNvPicPr preferRelativeResize="1">
          <a:picLocks noChangeAspect="1"/>
        </xdr:cNvPicPr>
      </xdr:nvPicPr>
      <xdr:blipFill>
        <a:blip r:embed="rId31"/>
        <a:stretch>
          <a:fillRect/>
        </a:stretch>
      </xdr:blipFill>
      <xdr:spPr>
        <a:xfrm>
          <a:off x="371475" y="21088350"/>
          <a:ext cx="4448175" cy="323850"/>
        </a:xfrm>
        <a:prstGeom prst="rect">
          <a:avLst/>
        </a:prstGeom>
        <a:noFill/>
        <a:ln w="9525" cmpd="sng">
          <a:noFill/>
        </a:ln>
      </xdr:spPr>
    </xdr:pic>
    <xdr:clientData/>
  </xdr:twoCellAnchor>
  <xdr:twoCellAnchor editAs="oneCell">
    <xdr:from>
      <xdr:col>1</xdr:col>
      <xdr:colOff>371475</xdr:colOff>
      <xdr:row>57</xdr:row>
      <xdr:rowOff>9525</xdr:rowOff>
    </xdr:from>
    <xdr:to>
      <xdr:col>8</xdr:col>
      <xdr:colOff>142875</xdr:colOff>
      <xdr:row>57</xdr:row>
      <xdr:rowOff>333375</xdr:rowOff>
    </xdr:to>
    <xdr:pic>
      <xdr:nvPicPr>
        <xdr:cNvPr id="32" name="OptionButton26"/>
        <xdr:cNvPicPr preferRelativeResize="1">
          <a:picLocks noChangeAspect="1"/>
        </xdr:cNvPicPr>
      </xdr:nvPicPr>
      <xdr:blipFill>
        <a:blip r:embed="rId32"/>
        <a:stretch>
          <a:fillRect/>
        </a:stretch>
      </xdr:blipFill>
      <xdr:spPr>
        <a:xfrm>
          <a:off x="371475" y="21488400"/>
          <a:ext cx="4448175" cy="323850"/>
        </a:xfrm>
        <a:prstGeom prst="rect">
          <a:avLst/>
        </a:prstGeom>
        <a:noFill/>
        <a:ln w="9525" cmpd="sng">
          <a:noFill/>
        </a:ln>
      </xdr:spPr>
    </xdr:pic>
    <xdr:clientData/>
  </xdr:twoCellAnchor>
  <xdr:twoCellAnchor editAs="oneCell">
    <xdr:from>
      <xdr:col>1</xdr:col>
      <xdr:colOff>390525</xdr:colOff>
      <xdr:row>11</xdr:row>
      <xdr:rowOff>381000</xdr:rowOff>
    </xdr:from>
    <xdr:to>
      <xdr:col>8</xdr:col>
      <xdr:colOff>171450</xdr:colOff>
      <xdr:row>12</xdr:row>
      <xdr:rowOff>314325</xdr:rowOff>
    </xdr:to>
    <xdr:pic>
      <xdr:nvPicPr>
        <xdr:cNvPr id="33" name="OptionButton27"/>
        <xdr:cNvPicPr preferRelativeResize="1">
          <a:picLocks noChangeAspect="1"/>
        </xdr:cNvPicPr>
      </xdr:nvPicPr>
      <xdr:blipFill>
        <a:blip r:embed="rId33"/>
        <a:stretch>
          <a:fillRect/>
        </a:stretch>
      </xdr:blipFill>
      <xdr:spPr>
        <a:xfrm>
          <a:off x="390525" y="3895725"/>
          <a:ext cx="4457700" cy="323850"/>
        </a:xfrm>
        <a:prstGeom prst="rect">
          <a:avLst/>
        </a:prstGeom>
        <a:noFill/>
        <a:ln w="9525" cmpd="sng">
          <a:noFill/>
        </a:ln>
      </xdr:spPr>
    </xdr:pic>
    <xdr:clientData/>
  </xdr:twoCellAnchor>
  <xdr:twoCellAnchor editAs="oneCell">
    <xdr:from>
      <xdr:col>1</xdr:col>
      <xdr:colOff>400050</xdr:colOff>
      <xdr:row>13</xdr:row>
      <xdr:rowOff>0</xdr:rowOff>
    </xdr:from>
    <xdr:to>
      <xdr:col>8</xdr:col>
      <xdr:colOff>180975</xdr:colOff>
      <xdr:row>13</xdr:row>
      <xdr:rowOff>323850</xdr:rowOff>
    </xdr:to>
    <xdr:pic>
      <xdr:nvPicPr>
        <xdr:cNvPr id="34" name="OptionButton28"/>
        <xdr:cNvPicPr preferRelativeResize="1">
          <a:picLocks noChangeAspect="1"/>
        </xdr:cNvPicPr>
      </xdr:nvPicPr>
      <xdr:blipFill>
        <a:blip r:embed="rId34"/>
        <a:stretch>
          <a:fillRect/>
        </a:stretch>
      </xdr:blipFill>
      <xdr:spPr>
        <a:xfrm>
          <a:off x="400050" y="4295775"/>
          <a:ext cx="4457700" cy="323850"/>
        </a:xfrm>
        <a:prstGeom prst="rect">
          <a:avLst/>
        </a:prstGeom>
        <a:noFill/>
        <a:ln w="9525" cmpd="sng">
          <a:noFill/>
        </a:ln>
      </xdr:spPr>
    </xdr:pic>
    <xdr:clientData/>
  </xdr:twoCellAnchor>
  <xdr:twoCellAnchor editAs="oneCell">
    <xdr:from>
      <xdr:col>1</xdr:col>
      <xdr:colOff>400050</xdr:colOff>
      <xdr:row>13</xdr:row>
      <xdr:rowOff>381000</xdr:rowOff>
    </xdr:from>
    <xdr:to>
      <xdr:col>8</xdr:col>
      <xdr:colOff>180975</xdr:colOff>
      <xdr:row>14</xdr:row>
      <xdr:rowOff>314325</xdr:rowOff>
    </xdr:to>
    <xdr:pic>
      <xdr:nvPicPr>
        <xdr:cNvPr id="35" name="OptionButton29"/>
        <xdr:cNvPicPr preferRelativeResize="1">
          <a:picLocks noChangeAspect="1"/>
        </xdr:cNvPicPr>
      </xdr:nvPicPr>
      <xdr:blipFill>
        <a:blip r:embed="rId35"/>
        <a:stretch>
          <a:fillRect/>
        </a:stretch>
      </xdr:blipFill>
      <xdr:spPr>
        <a:xfrm>
          <a:off x="400050" y="4676775"/>
          <a:ext cx="4457700" cy="323850"/>
        </a:xfrm>
        <a:prstGeom prst="rect">
          <a:avLst/>
        </a:prstGeom>
        <a:noFill/>
        <a:ln w="9525" cmpd="sng">
          <a:noFill/>
        </a:ln>
      </xdr:spPr>
    </xdr:pic>
    <xdr:clientData/>
  </xdr:twoCellAnchor>
  <xdr:twoCellAnchor editAs="oneCell">
    <xdr:from>
      <xdr:col>1</xdr:col>
      <xdr:colOff>390525</xdr:colOff>
      <xdr:row>14</xdr:row>
      <xdr:rowOff>381000</xdr:rowOff>
    </xdr:from>
    <xdr:to>
      <xdr:col>8</xdr:col>
      <xdr:colOff>171450</xdr:colOff>
      <xdr:row>15</xdr:row>
      <xdr:rowOff>314325</xdr:rowOff>
    </xdr:to>
    <xdr:pic>
      <xdr:nvPicPr>
        <xdr:cNvPr id="36" name="OptionButton30"/>
        <xdr:cNvPicPr preferRelativeResize="1">
          <a:picLocks noChangeAspect="1"/>
        </xdr:cNvPicPr>
      </xdr:nvPicPr>
      <xdr:blipFill>
        <a:blip r:embed="rId36"/>
        <a:stretch>
          <a:fillRect/>
        </a:stretch>
      </xdr:blipFill>
      <xdr:spPr>
        <a:xfrm>
          <a:off x="390525" y="5067300"/>
          <a:ext cx="4457700" cy="323850"/>
        </a:xfrm>
        <a:prstGeom prst="rect">
          <a:avLst/>
        </a:prstGeom>
        <a:noFill/>
        <a:ln w="9525" cmpd="sng">
          <a:noFill/>
        </a:ln>
      </xdr:spPr>
    </xdr:pic>
    <xdr:clientData/>
  </xdr:twoCellAnchor>
  <xdr:twoCellAnchor editAs="oneCell">
    <xdr:from>
      <xdr:col>1</xdr:col>
      <xdr:colOff>390525</xdr:colOff>
      <xdr:row>18</xdr:row>
      <xdr:rowOff>381000</xdr:rowOff>
    </xdr:from>
    <xdr:to>
      <xdr:col>8</xdr:col>
      <xdr:colOff>171450</xdr:colOff>
      <xdr:row>19</xdr:row>
      <xdr:rowOff>314325</xdr:rowOff>
    </xdr:to>
    <xdr:pic>
      <xdr:nvPicPr>
        <xdr:cNvPr id="37" name="OptionButton31"/>
        <xdr:cNvPicPr preferRelativeResize="1">
          <a:picLocks noChangeAspect="1"/>
        </xdr:cNvPicPr>
      </xdr:nvPicPr>
      <xdr:blipFill>
        <a:blip r:embed="rId37"/>
        <a:stretch>
          <a:fillRect/>
        </a:stretch>
      </xdr:blipFill>
      <xdr:spPr>
        <a:xfrm>
          <a:off x="390525" y="6629400"/>
          <a:ext cx="4457700" cy="323850"/>
        </a:xfrm>
        <a:prstGeom prst="rect">
          <a:avLst/>
        </a:prstGeom>
        <a:noFill/>
        <a:ln w="9525" cmpd="sng">
          <a:noFill/>
        </a:ln>
      </xdr:spPr>
    </xdr:pic>
    <xdr:clientData/>
  </xdr:twoCellAnchor>
  <xdr:twoCellAnchor editAs="oneCell">
    <xdr:from>
      <xdr:col>1</xdr:col>
      <xdr:colOff>390525</xdr:colOff>
      <xdr:row>18</xdr:row>
      <xdr:rowOff>0</xdr:rowOff>
    </xdr:from>
    <xdr:to>
      <xdr:col>8</xdr:col>
      <xdr:colOff>171450</xdr:colOff>
      <xdr:row>18</xdr:row>
      <xdr:rowOff>323850</xdr:rowOff>
    </xdr:to>
    <xdr:pic>
      <xdr:nvPicPr>
        <xdr:cNvPr id="38" name="OptionButton32"/>
        <xdr:cNvPicPr preferRelativeResize="1">
          <a:picLocks noChangeAspect="1"/>
        </xdr:cNvPicPr>
      </xdr:nvPicPr>
      <xdr:blipFill>
        <a:blip r:embed="rId38"/>
        <a:stretch>
          <a:fillRect/>
        </a:stretch>
      </xdr:blipFill>
      <xdr:spPr>
        <a:xfrm>
          <a:off x="390525" y="6248400"/>
          <a:ext cx="4457700" cy="323850"/>
        </a:xfrm>
        <a:prstGeom prst="rect">
          <a:avLst/>
        </a:prstGeom>
        <a:noFill/>
        <a:ln w="9525" cmpd="sng">
          <a:noFill/>
        </a:ln>
      </xdr:spPr>
    </xdr:pic>
    <xdr:clientData/>
  </xdr:twoCellAnchor>
  <xdr:twoCellAnchor editAs="oneCell">
    <xdr:from>
      <xdr:col>1</xdr:col>
      <xdr:colOff>381000</xdr:colOff>
      <xdr:row>6</xdr:row>
      <xdr:rowOff>0</xdr:rowOff>
    </xdr:from>
    <xdr:to>
      <xdr:col>8</xdr:col>
      <xdr:colOff>161925</xdr:colOff>
      <xdr:row>6</xdr:row>
      <xdr:rowOff>323850</xdr:rowOff>
    </xdr:to>
    <xdr:pic>
      <xdr:nvPicPr>
        <xdr:cNvPr id="39" name="OptionButton33"/>
        <xdr:cNvPicPr preferRelativeResize="1">
          <a:picLocks noChangeAspect="1"/>
        </xdr:cNvPicPr>
      </xdr:nvPicPr>
      <xdr:blipFill>
        <a:blip r:embed="rId39"/>
        <a:stretch>
          <a:fillRect/>
        </a:stretch>
      </xdr:blipFill>
      <xdr:spPr>
        <a:xfrm>
          <a:off x="381000" y="2343150"/>
          <a:ext cx="4457700" cy="323850"/>
        </a:xfrm>
        <a:prstGeom prst="rect">
          <a:avLst/>
        </a:prstGeom>
        <a:noFill/>
        <a:ln w="9525" cmpd="sng">
          <a:noFill/>
        </a:ln>
      </xdr:spPr>
    </xdr:pic>
    <xdr:clientData/>
  </xdr:twoCellAnchor>
  <xdr:twoCellAnchor editAs="oneCell">
    <xdr:from>
      <xdr:col>1</xdr:col>
      <xdr:colOff>381000</xdr:colOff>
      <xdr:row>5</xdr:row>
      <xdr:rowOff>0</xdr:rowOff>
    </xdr:from>
    <xdr:to>
      <xdr:col>8</xdr:col>
      <xdr:colOff>161925</xdr:colOff>
      <xdr:row>5</xdr:row>
      <xdr:rowOff>323850</xdr:rowOff>
    </xdr:to>
    <xdr:pic>
      <xdr:nvPicPr>
        <xdr:cNvPr id="40" name="OptionButton34"/>
        <xdr:cNvPicPr preferRelativeResize="1">
          <a:picLocks noChangeAspect="1"/>
        </xdr:cNvPicPr>
      </xdr:nvPicPr>
      <xdr:blipFill>
        <a:blip r:embed="rId40"/>
        <a:stretch>
          <a:fillRect/>
        </a:stretch>
      </xdr:blipFill>
      <xdr:spPr>
        <a:xfrm>
          <a:off x="381000" y="1952625"/>
          <a:ext cx="4457700" cy="323850"/>
        </a:xfrm>
        <a:prstGeom prst="rect">
          <a:avLst/>
        </a:prstGeom>
        <a:noFill/>
        <a:ln w="9525" cmpd="sng">
          <a:noFill/>
        </a:ln>
      </xdr:spPr>
    </xdr:pic>
    <xdr:clientData/>
  </xdr:twoCellAnchor>
  <xdr:twoCellAnchor editAs="oneCell">
    <xdr:from>
      <xdr:col>1</xdr:col>
      <xdr:colOff>381000</xdr:colOff>
      <xdr:row>4</xdr:row>
      <xdr:rowOff>0</xdr:rowOff>
    </xdr:from>
    <xdr:to>
      <xdr:col>8</xdr:col>
      <xdr:colOff>161925</xdr:colOff>
      <xdr:row>4</xdr:row>
      <xdr:rowOff>323850</xdr:rowOff>
    </xdr:to>
    <xdr:pic>
      <xdr:nvPicPr>
        <xdr:cNvPr id="41" name="OptionButton35"/>
        <xdr:cNvPicPr preferRelativeResize="1">
          <a:picLocks noChangeAspect="1"/>
        </xdr:cNvPicPr>
      </xdr:nvPicPr>
      <xdr:blipFill>
        <a:blip r:embed="rId41"/>
        <a:stretch>
          <a:fillRect/>
        </a:stretch>
      </xdr:blipFill>
      <xdr:spPr>
        <a:xfrm>
          <a:off x="381000" y="1562100"/>
          <a:ext cx="4457700" cy="323850"/>
        </a:xfrm>
        <a:prstGeom prst="rect">
          <a:avLst/>
        </a:prstGeom>
        <a:noFill/>
        <a:ln w="9525" cmpd="sng">
          <a:noFill/>
        </a:ln>
      </xdr:spPr>
    </xdr:pic>
    <xdr:clientData/>
  </xdr:twoCellAnchor>
  <xdr:twoCellAnchor editAs="oneCell">
    <xdr:from>
      <xdr:col>1</xdr:col>
      <xdr:colOff>381000</xdr:colOff>
      <xdr:row>3</xdr:row>
      <xdr:rowOff>0</xdr:rowOff>
    </xdr:from>
    <xdr:to>
      <xdr:col>8</xdr:col>
      <xdr:colOff>161925</xdr:colOff>
      <xdr:row>3</xdr:row>
      <xdr:rowOff>323850</xdr:rowOff>
    </xdr:to>
    <xdr:pic>
      <xdr:nvPicPr>
        <xdr:cNvPr id="42" name="OptionButton36"/>
        <xdr:cNvPicPr preferRelativeResize="1">
          <a:picLocks noChangeAspect="1"/>
        </xdr:cNvPicPr>
      </xdr:nvPicPr>
      <xdr:blipFill>
        <a:blip r:embed="rId42"/>
        <a:stretch>
          <a:fillRect/>
        </a:stretch>
      </xdr:blipFill>
      <xdr:spPr>
        <a:xfrm>
          <a:off x="381000" y="1171575"/>
          <a:ext cx="4457700" cy="323850"/>
        </a:xfrm>
        <a:prstGeom prst="rect">
          <a:avLst/>
        </a:prstGeom>
        <a:noFill/>
        <a:ln w="9525" cmpd="sng">
          <a:noFill/>
        </a:ln>
      </xdr:spPr>
    </xdr:pic>
    <xdr:clientData/>
  </xdr:twoCellAnchor>
  <xdr:twoCellAnchor editAs="oneCell">
    <xdr:from>
      <xdr:col>1</xdr:col>
      <xdr:colOff>381000</xdr:colOff>
      <xdr:row>9</xdr:row>
      <xdr:rowOff>19050</xdr:rowOff>
    </xdr:from>
    <xdr:to>
      <xdr:col>8</xdr:col>
      <xdr:colOff>161925</xdr:colOff>
      <xdr:row>9</xdr:row>
      <xdr:rowOff>333375</xdr:rowOff>
    </xdr:to>
    <xdr:pic>
      <xdr:nvPicPr>
        <xdr:cNvPr id="43" name="CheckBox1"/>
        <xdr:cNvPicPr preferRelativeResize="1">
          <a:picLocks noChangeAspect="1"/>
        </xdr:cNvPicPr>
      </xdr:nvPicPr>
      <xdr:blipFill>
        <a:blip r:embed="rId43"/>
        <a:stretch>
          <a:fillRect/>
        </a:stretch>
      </xdr:blipFill>
      <xdr:spPr>
        <a:xfrm>
          <a:off x="381000" y="2752725"/>
          <a:ext cx="44577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4</xdr:row>
      <xdr:rowOff>19050</xdr:rowOff>
    </xdr:from>
    <xdr:to>
      <xdr:col>8</xdr:col>
      <xdr:colOff>571500</xdr:colOff>
      <xdr:row>4</xdr:row>
      <xdr:rowOff>333375</xdr:rowOff>
    </xdr:to>
    <xdr:pic>
      <xdr:nvPicPr>
        <xdr:cNvPr id="1" name="CheckBox1"/>
        <xdr:cNvPicPr preferRelativeResize="1">
          <a:picLocks noChangeAspect="1"/>
        </xdr:cNvPicPr>
      </xdr:nvPicPr>
      <xdr:blipFill>
        <a:blip r:embed="rId1"/>
        <a:stretch>
          <a:fillRect/>
        </a:stretch>
      </xdr:blipFill>
      <xdr:spPr>
        <a:xfrm>
          <a:off x="400050" y="1581150"/>
          <a:ext cx="4438650" cy="314325"/>
        </a:xfrm>
        <a:prstGeom prst="rect">
          <a:avLst/>
        </a:prstGeom>
        <a:noFill/>
        <a:ln w="9525" cmpd="sng">
          <a:noFill/>
        </a:ln>
      </xdr:spPr>
    </xdr:pic>
    <xdr:clientData/>
  </xdr:twoCellAnchor>
  <xdr:twoCellAnchor editAs="oneCell">
    <xdr:from>
      <xdr:col>1</xdr:col>
      <xdr:colOff>400050</xdr:colOff>
      <xdr:row>5</xdr:row>
      <xdr:rowOff>19050</xdr:rowOff>
    </xdr:from>
    <xdr:to>
      <xdr:col>8</xdr:col>
      <xdr:colOff>571500</xdr:colOff>
      <xdr:row>5</xdr:row>
      <xdr:rowOff>333375</xdr:rowOff>
    </xdr:to>
    <xdr:pic>
      <xdr:nvPicPr>
        <xdr:cNvPr id="2" name="CheckBox2"/>
        <xdr:cNvPicPr preferRelativeResize="1">
          <a:picLocks noChangeAspect="1"/>
        </xdr:cNvPicPr>
      </xdr:nvPicPr>
      <xdr:blipFill>
        <a:blip r:embed="rId2"/>
        <a:stretch>
          <a:fillRect/>
        </a:stretch>
      </xdr:blipFill>
      <xdr:spPr>
        <a:xfrm>
          <a:off x="400050" y="1971675"/>
          <a:ext cx="4438650" cy="314325"/>
        </a:xfrm>
        <a:prstGeom prst="rect">
          <a:avLst/>
        </a:prstGeom>
        <a:noFill/>
        <a:ln w="9525" cmpd="sng">
          <a:noFill/>
        </a:ln>
      </xdr:spPr>
    </xdr:pic>
    <xdr:clientData/>
  </xdr:twoCellAnchor>
  <xdr:twoCellAnchor editAs="oneCell">
    <xdr:from>
      <xdr:col>1</xdr:col>
      <xdr:colOff>400050</xdr:colOff>
      <xdr:row>6</xdr:row>
      <xdr:rowOff>28575</xdr:rowOff>
    </xdr:from>
    <xdr:to>
      <xdr:col>8</xdr:col>
      <xdr:colOff>571500</xdr:colOff>
      <xdr:row>6</xdr:row>
      <xdr:rowOff>342900</xdr:rowOff>
    </xdr:to>
    <xdr:pic>
      <xdr:nvPicPr>
        <xdr:cNvPr id="3" name="CheckBox3"/>
        <xdr:cNvPicPr preferRelativeResize="1">
          <a:picLocks noChangeAspect="1"/>
        </xdr:cNvPicPr>
      </xdr:nvPicPr>
      <xdr:blipFill>
        <a:blip r:embed="rId3"/>
        <a:stretch>
          <a:fillRect/>
        </a:stretch>
      </xdr:blipFill>
      <xdr:spPr>
        <a:xfrm>
          <a:off x="400050" y="2371725"/>
          <a:ext cx="4438650" cy="314325"/>
        </a:xfrm>
        <a:prstGeom prst="rect">
          <a:avLst/>
        </a:prstGeom>
        <a:noFill/>
        <a:ln w="9525" cmpd="sng">
          <a:noFill/>
        </a:ln>
      </xdr:spPr>
    </xdr:pic>
    <xdr:clientData/>
  </xdr:twoCellAnchor>
  <xdr:twoCellAnchor editAs="oneCell">
    <xdr:from>
      <xdr:col>1</xdr:col>
      <xdr:colOff>400050</xdr:colOff>
      <xdr:row>7</xdr:row>
      <xdr:rowOff>28575</xdr:rowOff>
    </xdr:from>
    <xdr:to>
      <xdr:col>8</xdr:col>
      <xdr:colOff>571500</xdr:colOff>
      <xdr:row>7</xdr:row>
      <xdr:rowOff>342900</xdr:rowOff>
    </xdr:to>
    <xdr:pic>
      <xdr:nvPicPr>
        <xdr:cNvPr id="4" name="CheckBox4"/>
        <xdr:cNvPicPr preferRelativeResize="1">
          <a:picLocks noChangeAspect="1"/>
        </xdr:cNvPicPr>
      </xdr:nvPicPr>
      <xdr:blipFill>
        <a:blip r:embed="rId4"/>
        <a:stretch>
          <a:fillRect/>
        </a:stretch>
      </xdr:blipFill>
      <xdr:spPr>
        <a:xfrm>
          <a:off x="400050" y="2762250"/>
          <a:ext cx="4438650" cy="314325"/>
        </a:xfrm>
        <a:prstGeom prst="rect">
          <a:avLst/>
        </a:prstGeom>
        <a:noFill/>
        <a:ln w="9525" cmpd="sng">
          <a:noFill/>
        </a:ln>
      </xdr:spPr>
    </xdr:pic>
    <xdr:clientData/>
  </xdr:twoCellAnchor>
  <xdr:twoCellAnchor editAs="oneCell">
    <xdr:from>
      <xdr:col>1</xdr:col>
      <xdr:colOff>400050</xdr:colOff>
      <xdr:row>8</xdr:row>
      <xdr:rowOff>19050</xdr:rowOff>
    </xdr:from>
    <xdr:to>
      <xdr:col>8</xdr:col>
      <xdr:colOff>571500</xdr:colOff>
      <xdr:row>8</xdr:row>
      <xdr:rowOff>333375</xdr:rowOff>
    </xdr:to>
    <xdr:pic>
      <xdr:nvPicPr>
        <xdr:cNvPr id="5" name="CheckBox5"/>
        <xdr:cNvPicPr preferRelativeResize="1">
          <a:picLocks noChangeAspect="1"/>
        </xdr:cNvPicPr>
      </xdr:nvPicPr>
      <xdr:blipFill>
        <a:blip r:embed="rId5"/>
        <a:stretch>
          <a:fillRect/>
        </a:stretch>
      </xdr:blipFill>
      <xdr:spPr>
        <a:xfrm>
          <a:off x="400050" y="3143250"/>
          <a:ext cx="4438650" cy="314325"/>
        </a:xfrm>
        <a:prstGeom prst="rect">
          <a:avLst/>
        </a:prstGeom>
        <a:noFill/>
        <a:ln w="9525" cmpd="sng">
          <a:noFill/>
        </a:ln>
      </xdr:spPr>
    </xdr:pic>
    <xdr:clientData/>
  </xdr:twoCellAnchor>
  <xdr:twoCellAnchor editAs="oneCell">
    <xdr:from>
      <xdr:col>1</xdr:col>
      <xdr:colOff>400050</xdr:colOff>
      <xdr:row>9</xdr:row>
      <xdr:rowOff>28575</xdr:rowOff>
    </xdr:from>
    <xdr:to>
      <xdr:col>8</xdr:col>
      <xdr:colOff>571500</xdr:colOff>
      <xdr:row>9</xdr:row>
      <xdr:rowOff>342900</xdr:rowOff>
    </xdr:to>
    <xdr:pic>
      <xdr:nvPicPr>
        <xdr:cNvPr id="6" name="CheckBox6"/>
        <xdr:cNvPicPr preferRelativeResize="1">
          <a:picLocks noChangeAspect="1"/>
        </xdr:cNvPicPr>
      </xdr:nvPicPr>
      <xdr:blipFill>
        <a:blip r:embed="rId6"/>
        <a:stretch>
          <a:fillRect/>
        </a:stretch>
      </xdr:blipFill>
      <xdr:spPr>
        <a:xfrm>
          <a:off x="400050" y="3543300"/>
          <a:ext cx="4438650" cy="314325"/>
        </a:xfrm>
        <a:prstGeom prst="rect">
          <a:avLst/>
        </a:prstGeom>
        <a:noFill/>
        <a:ln w="9525" cmpd="sng">
          <a:noFill/>
        </a:ln>
      </xdr:spPr>
    </xdr:pic>
    <xdr:clientData/>
  </xdr:twoCellAnchor>
  <xdr:twoCellAnchor editAs="oneCell">
    <xdr:from>
      <xdr:col>1</xdr:col>
      <xdr:colOff>400050</xdr:colOff>
      <xdr:row>10</xdr:row>
      <xdr:rowOff>28575</xdr:rowOff>
    </xdr:from>
    <xdr:to>
      <xdr:col>8</xdr:col>
      <xdr:colOff>571500</xdr:colOff>
      <xdr:row>10</xdr:row>
      <xdr:rowOff>342900</xdr:rowOff>
    </xdr:to>
    <xdr:pic>
      <xdr:nvPicPr>
        <xdr:cNvPr id="7" name="CheckBox7"/>
        <xdr:cNvPicPr preferRelativeResize="1">
          <a:picLocks noChangeAspect="1"/>
        </xdr:cNvPicPr>
      </xdr:nvPicPr>
      <xdr:blipFill>
        <a:blip r:embed="rId7"/>
        <a:stretch>
          <a:fillRect/>
        </a:stretch>
      </xdr:blipFill>
      <xdr:spPr>
        <a:xfrm>
          <a:off x="400050" y="3933825"/>
          <a:ext cx="4438650" cy="314325"/>
        </a:xfrm>
        <a:prstGeom prst="rect">
          <a:avLst/>
        </a:prstGeom>
        <a:noFill/>
        <a:ln w="9525" cmpd="sng">
          <a:noFill/>
        </a:ln>
      </xdr:spPr>
    </xdr:pic>
    <xdr:clientData/>
  </xdr:twoCellAnchor>
  <xdr:twoCellAnchor editAs="oneCell">
    <xdr:from>
      <xdr:col>1</xdr:col>
      <xdr:colOff>400050</xdr:colOff>
      <xdr:row>15</xdr:row>
      <xdr:rowOff>9525</xdr:rowOff>
    </xdr:from>
    <xdr:to>
      <xdr:col>8</xdr:col>
      <xdr:colOff>571500</xdr:colOff>
      <xdr:row>15</xdr:row>
      <xdr:rowOff>323850</xdr:rowOff>
    </xdr:to>
    <xdr:pic>
      <xdr:nvPicPr>
        <xdr:cNvPr id="8" name="CheckBox8"/>
        <xdr:cNvPicPr preferRelativeResize="1">
          <a:picLocks noChangeAspect="1"/>
        </xdr:cNvPicPr>
      </xdr:nvPicPr>
      <xdr:blipFill>
        <a:blip r:embed="rId8"/>
        <a:stretch>
          <a:fillRect/>
        </a:stretch>
      </xdr:blipFill>
      <xdr:spPr>
        <a:xfrm>
          <a:off x="400050" y="5867400"/>
          <a:ext cx="4438650" cy="314325"/>
        </a:xfrm>
        <a:prstGeom prst="rect">
          <a:avLst/>
        </a:prstGeom>
        <a:noFill/>
        <a:ln w="9525" cmpd="sng">
          <a:noFill/>
        </a:ln>
      </xdr:spPr>
    </xdr:pic>
    <xdr:clientData/>
  </xdr:twoCellAnchor>
  <xdr:twoCellAnchor editAs="oneCell">
    <xdr:from>
      <xdr:col>1</xdr:col>
      <xdr:colOff>400050</xdr:colOff>
      <xdr:row>16</xdr:row>
      <xdr:rowOff>0</xdr:rowOff>
    </xdr:from>
    <xdr:to>
      <xdr:col>8</xdr:col>
      <xdr:colOff>571500</xdr:colOff>
      <xdr:row>16</xdr:row>
      <xdr:rowOff>314325</xdr:rowOff>
    </xdr:to>
    <xdr:pic>
      <xdr:nvPicPr>
        <xdr:cNvPr id="9" name="CheckBox9"/>
        <xdr:cNvPicPr preferRelativeResize="1">
          <a:picLocks noChangeAspect="1"/>
        </xdr:cNvPicPr>
      </xdr:nvPicPr>
      <xdr:blipFill>
        <a:blip r:embed="rId9"/>
        <a:stretch>
          <a:fillRect/>
        </a:stretch>
      </xdr:blipFill>
      <xdr:spPr>
        <a:xfrm>
          <a:off x="400050" y="6248400"/>
          <a:ext cx="4438650" cy="314325"/>
        </a:xfrm>
        <a:prstGeom prst="rect">
          <a:avLst/>
        </a:prstGeom>
        <a:noFill/>
        <a:ln w="9525" cmpd="sng">
          <a:noFill/>
        </a:ln>
      </xdr:spPr>
    </xdr:pic>
    <xdr:clientData/>
  </xdr:twoCellAnchor>
  <xdr:twoCellAnchor editAs="oneCell">
    <xdr:from>
      <xdr:col>1</xdr:col>
      <xdr:colOff>400050</xdr:colOff>
      <xdr:row>17</xdr:row>
      <xdr:rowOff>0</xdr:rowOff>
    </xdr:from>
    <xdr:to>
      <xdr:col>8</xdr:col>
      <xdr:colOff>571500</xdr:colOff>
      <xdr:row>17</xdr:row>
      <xdr:rowOff>314325</xdr:rowOff>
    </xdr:to>
    <xdr:pic>
      <xdr:nvPicPr>
        <xdr:cNvPr id="10" name="CheckBox10"/>
        <xdr:cNvPicPr preferRelativeResize="1">
          <a:picLocks noChangeAspect="1"/>
        </xdr:cNvPicPr>
      </xdr:nvPicPr>
      <xdr:blipFill>
        <a:blip r:embed="rId10"/>
        <a:stretch>
          <a:fillRect/>
        </a:stretch>
      </xdr:blipFill>
      <xdr:spPr>
        <a:xfrm>
          <a:off x="400050" y="6638925"/>
          <a:ext cx="4438650" cy="314325"/>
        </a:xfrm>
        <a:prstGeom prst="rect">
          <a:avLst/>
        </a:prstGeom>
        <a:noFill/>
        <a:ln w="9525" cmpd="sng">
          <a:noFill/>
        </a:ln>
      </xdr:spPr>
    </xdr:pic>
    <xdr:clientData/>
  </xdr:twoCellAnchor>
  <xdr:twoCellAnchor editAs="oneCell">
    <xdr:from>
      <xdr:col>1</xdr:col>
      <xdr:colOff>400050</xdr:colOff>
      <xdr:row>18</xdr:row>
      <xdr:rowOff>0</xdr:rowOff>
    </xdr:from>
    <xdr:to>
      <xdr:col>8</xdr:col>
      <xdr:colOff>571500</xdr:colOff>
      <xdr:row>18</xdr:row>
      <xdr:rowOff>314325</xdr:rowOff>
    </xdr:to>
    <xdr:pic>
      <xdr:nvPicPr>
        <xdr:cNvPr id="11" name="CheckBox11"/>
        <xdr:cNvPicPr preferRelativeResize="1">
          <a:picLocks noChangeAspect="1"/>
        </xdr:cNvPicPr>
      </xdr:nvPicPr>
      <xdr:blipFill>
        <a:blip r:embed="rId11"/>
        <a:stretch>
          <a:fillRect/>
        </a:stretch>
      </xdr:blipFill>
      <xdr:spPr>
        <a:xfrm>
          <a:off x="400050" y="7029450"/>
          <a:ext cx="4438650" cy="314325"/>
        </a:xfrm>
        <a:prstGeom prst="rect">
          <a:avLst/>
        </a:prstGeom>
        <a:noFill/>
        <a:ln w="9525" cmpd="sng">
          <a:noFill/>
        </a:ln>
      </xdr:spPr>
    </xdr:pic>
    <xdr:clientData/>
  </xdr:twoCellAnchor>
  <xdr:twoCellAnchor editAs="oneCell">
    <xdr:from>
      <xdr:col>1</xdr:col>
      <xdr:colOff>400050</xdr:colOff>
      <xdr:row>19</xdr:row>
      <xdr:rowOff>0</xdr:rowOff>
    </xdr:from>
    <xdr:to>
      <xdr:col>8</xdr:col>
      <xdr:colOff>571500</xdr:colOff>
      <xdr:row>19</xdr:row>
      <xdr:rowOff>314325</xdr:rowOff>
    </xdr:to>
    <xdr:pic>
      <xdr:nvPicPr>
        <xdr:cNvPr id="12" name="CheckBox12"/>
        <xdr:cNvPicPr preferRelativeResize="1">
          <a:picLocks noChangeAspect="1"/>
        </xdr:cNvPicPr>
      </xdr:nvPicPr>
      <xdr:blipFill>
        <a:blip r:embed="rId12"/>
        <a:stretch>
          <a:fillRect/>
        </a:stretch>
      </xdr:blipFill>
      <xdr:spPr>
        <a:xfrm>
          <a:off x="400050" y="7419975"/>
          <a:ext cx="4438650" cy="314325"/>
        </a:xfrm>
        <a:prstGeom prst="rect">
          <a:avLst/>
        </a:prstGeom>
        <a:noFill/>
        <a:ln w="9525" cmpd="sng">
          <a:noFill/>
        </a:ln>
      </xdr:spPr>
    </xdr:pic>
    <xdr:clientData/>
  </xdr:twoCellAnchor>
  <xdr:twoCellAnchor editAs="oneCell">
    <xdr:from>
      <xdr:col>1</xdr:col>
      <xdr:colOff>400050</xdr:colOff>
      <xdr:row>20</xdr:row>
      <xdr:rowOff>0</xdr:rowOff>
    </xdr:from>
    <xdr:to>
      <xdr:col>8</xdr:col>
      <xdr:colOff>571500</xdr:colOff>
      <xdr:row>20</xdr:row>
      <xdr:rowOff>314325</xdr:rowOff>
    </xdr:to>
    <xdr:pic>
      <xdr:nvPicPr>
        <xdr:cNvPr id="13" name="CheckBox13"/>
        <xdr:cNvPicPr preferRelativeResize="1">
          <a:picLocks noChangeAspect="1"/>
        </xdr:cNvPicPr>
      </xdr:nvPicPr>
      <xdr:blipFill>
        <a:blip r:embed="rId13"/>
        <a:stretch>
          <a:fillRect/>
        </a:stretch>
      </xdr:blipFill>
      <xdr:spPr>
        <a:xfrm>
          <a:off x="400050" y="7810500"/>
          <a:ext cx="4438650" cy="314325"/>
        </a:xfrm>
        <a:prstGeom prst="rect">
          <a:avLst/>
        </a:prstGeom>
        <a:noFill/>
        <a:ln w="9525" cmpd="sng">
          <a:noFill/>
        </a:ln>
      </xdr:spPr>
    </xdr:pic>
    <xdr:clientData/>
  </xdr:twoCellAnchor>
  <xdr:twoCellAnchor editAs="oneCell">
    <xdr:from>
      <xdr:col>1</xdr:col>
      <xdr:colOff>400050</xdr:colOff>
      <xdr:row>21</xdr:row>
      <xdr:rowOff>0</xdr:rowOff>
    </xdr:from>
    <xdr:to>
      <xdr:col>8</xdr:col>
      <xdr:colOff>571500</xdr:colOff>
      <xdr:row>21</xdr:row>
      <xdr:rowOff>314325</xdr:rowOff>
    </xdr:to>
    <xdr:pic>
      <xdr:nvPicPr>
        <xdr:cNvPr id="14" name="CheckBox14"/>
        <xdr:cNvPicPr preferRelativeResize="1">
          <a:picLocks noChangeAspect="1"/>
        </xdr:cNvPicPr>
      </xdr:nvPicPr>
      <xdr:blipFill>
        <a:blip r:embed="rId14"/>
        <a:stretch>
          <a:fillRect/>
        </a:stretch>
      </xdr:blipFill>
      <xdr:spPr>
        <a:xfrm>
          <a:off x="400050" y="8201025"/>
          <a:ext cx="4438650" cy="314325"/>
        </a:xfrm>
        <a:prstGeom prst="rect">
          <a:avLst/>
        </a:prstGeom>
        <a:noFill/>
        <a:ln w="9525" cmpd="sng">
          <a:noFill/>
        </a:ln>
      </xdr:spPr>
    </xdr:pic>
    <xdr:clientData/>
  </xdr:twoCellAnchor>
  <xdr:twoCellAnchor editAs="oneCell">
    <xdr:from>
      <xdr:col>1</xdr:col>
      <xdr:colOff>400050</xdr:colOff>
      <xdr:row>22</xdr:row>
      <xdr:rowOff>0</xdr:rowOff>
    </xdr:from>
    <xdr:to>
      <xdr:col>8</xdr:col>
      <xdr:colOff>571500</xdr:colOff>
      <xdr:row>22</xdr:row>
      <xdr:rowOff>314325</xdr:rowOff>
    </xdr:to>
    <xdr:pic>
      <xdr:nvPicPr>
        <xdr:cNvPr id="15" name="CheckBox15"/>
        <xdr:cNvPicPr preferRelativeResize="1">
          <a:picLocks noChangeAspect="1"/>
        </xdr:cNvPicPr>
      </xdr:nvPicPr>
      <xdr:blipFill>
        <a:blip r:embed="rId15"/>
        <a:stretch>
          <a:fillRect/>
        </a:stretch>
      </xdr:blipFill>
      <xdr:spPr>
        <a:xfrm>
          <a:off x="400050" y="8591550"/>
          <a:ext cx="4438650" cy="314325"/>
        </a:xfrm>
        <a:prstGeom prst="rect">
          <a:avLst/>
        </a:prstGeom>
        <a:noFill/>
        <a:ln w="9525" cmpd="sng">
          <a:noFill/>
        </a:ln>
      </xdr:spPr>
    </xdr:pic>
    <xdr:clientData/>
  </xdr:twoCellAnchor>
  <xdr:twoCellAnchor editAs="oneCell">
    <xdr:from>
      <xdr:col>1</xdr:col>
      <xdr:colOff>400050</xdr:colOff>
      <xdr:row>23</xdr:row>
      <xdr:rowOff>0</xdr:rowOff>
    </xdr:from>
    <xdr:to>
      <xdr:col>8</xdr:col>
      <xdr:colOff>571500</xdr:colOff>
      <xdr:row>23</xdr:row>
      <xdr:rowOff>314325</xdr:rowOff>
    </xdr:to>
    <xdr:pic>
      <xdr:nvPicPr>
        <xdr:cNvPr id="16" name="CheckBox16"/>
        <xdr:cNvPicPr preferRelativeResize="1">
          <a:picLocks noChangeAspect="1"/>
        </xdr:cNvPicPr>
      </xdr:nvPicPr>
      <xdr:blipFill>
        <a:blip r:embed="rId16"/>
        <a:stretch>
          <a:fillRect/>
        </a:stretch>
      </xdr:blipFill>
      <xdr:spPr>
        <a:xfrm>
          <a:off x="400050" y="8982075"/>
          <a:ext cx="4438650" cy="314325"/>
        </a:xfrm>
        <a:prstGeom prst="rect">
          <a:avLst/>
        </a:prstGeom>
        <a:noFill/>
        <a:ln w="9525" cmpd="sng">
          <a:noFill/>
        </a:ln>
      </xdr:spPr>
    </xdr:pic>
    <xdr:clientData/>
  </xdr:twoCellAnchor>
  <xdr:twoCellAnchor editAs="oneCell">
    <xdr:from>
      <xdr:col>1</xdr:col>
      <xdr:colOff>400050</xdr:colOff>
      <xdr:row>24</xdr:row>
      <xdr:rowOff>0</xdr:rowOff>
    </xdr:from>
    <xdr:to>
      <xdr:col>8</xdr:col>
      <xdr:colOff>571500</xdr:colOff>
      <xdr:row>24</xdr:row>
      <xdr:rowOff>314325</xdr:rowOff>
    </xdr:to>
    <xdr:pic>
      <xdr:nvPicPr>
        <xdr:cNvPr id="17" name="CheckBox17"/>
        <xdr:cNvPicPr preferRelativeResize="1">
          <a:picLocks noChangeAspect="1"/>
        </xdr:cNvPicPr>
      </xdr:nvPicPr>
      <xdr:blipFill>
        <a:blip r:embed="rId17"/>
        <a:stretch>
          <a:fillRect/>
        </a:stretch>
      </xdr:blipFill>
      <xdr:spPr>
        <a:xfrm>
          <a:off x="400050" y="9372600"/>
          <a:ext cx="4438650" cy="314325"/>
        </a:xfrm>
        <a:prstGeom prst="rect">
          <a:avLst/>
        </a:prstGeom>
        <a:noFill/>
        <a:ln w="9525" cmpd="sng">
          <a:noFill/>
        </a:ln>
      </xdr:spPr>
    </xdr:pic>
    <xdr:clientData/>
  </xdr:twoCellAnchor>
  <xdr:twoCellAnchor editAs="oneCell">
    <xdr:from>
      <xdr:col>1</xdr:col>
      <xdr:colOff>400050</xdr:colOff>
      <xdr:row>25</xdr:row>
      <xdr:rowOff>0</xdr:rowOff>
    </xdr:from>
    <xdr:to>
      <xdr:col>8</xdr:col>
      <xdr:colOff>571500</xdr:colOff>
      <xdr:row>25</xdr:row>
      <xdr:rowOff>314325</xdr:rowOff>
    </xdr:to>
    <xdr:pic>
      <xdr:nvPicPr>
        <xdr:cNvPr id="18" name="CheckBox18"/>
        <xdr:cNvPicPr preferRelativeResize="1">
          <a:picLocks noChangeAspect="1"/>
        </xdr:cNvPicPr>
      </xdr:nvPicPr>
      <xdr:blipFill>
        <a:blip r:embed="rId18"/>
        <a:stretch>
          <a:fillRect/>
        </a:stretch>
      </xdr:blipFill>
      <xdr:spPr>
        <a:xfrm>
          <a:off x="400050" y="9763125"/>
          <a:ext cx="4438650" cy="314325"/>
        </a:xfrm>
        <a:prstGeom prst="rect">
          <a:avLst/>
        </a:prstGeom>
        <a:noFill/>
        <a:ln w="9525" cmpd="sng">
          <a:noFill/>
        </a:ln>
      </xdr:spPr>
    </xdr:pic>
    <xdr:clientData/>
  </xdr:twoCellAnchor>
  <xdr:twoCellAnchor editAs="oneCell">
    <xdr:from>
      <xdr:col>1</xdr:col>
      <xdr:colOff>400050</xdr:colOff>
      <xdr:row>26</xdr:row>
      <xdr:rowOff>0</xdr:rowOff>
    </xdr:from>
    <xdr:to>
      <xdr:col>8</xdr:col>
      <xdr:colOff>571500</xdr:colOff>
      <xdr:row>26</xdr:row>
      <xdr:rowOff>314325</xdr:rowOff>
    </xdr:to>
    <xdr:pic>
      <xdr:nvPicPr>
        <xdr:cNvPr id="19" name="CheckBox19"/>
        <xdr:cNvPicPr preferRelativeResize="1">
          <a:picLocks noChangeAspect="1"/>
        </xdr:cNvPicPr>
      </xdr:nvPicPr>
      <xdr:blipFill>
        <a:blip r:embed="rId19"/>
        <a:stretch>
          <a:fillRect/>
        </a:stretch>
      </xdr:blipFill>
      <xdr:spPr>
        <a:xfrm>
          <a:off x="400050" y="10153650"/>
          <a:ext cx="4438650" cy="314325"/>
        </a:xfrm>
        <a:prstGeom prst="rect">
          <a:avLst/>
        </a:prstGeom>
        <a:noFill/>
        <a:ln w="9525" cmpd="sng">
          <a:noFill/>
        </a:ln>
      </xdr:spPr>
    </xdr:pic>
    <xdr:clientData/>
  </xdr:twoCellAnchor>
  <xdr:twoCellAnchor editAs="oneCell">
    <xdr:from>
      <xdr:col>1</xdr:col>
      <xdr:colOff>400050</xdr:colOff>
      <xdr:row>27</xdr:row>
      <xdr:rowOff>0</xdr:rowOff>
    </xdr:from>
    <xdr:to>
      <xdr:col>8</xdr:col>
      <xdr:colOff>571500</xdr:colOff>
      <xdr:row>27</xdr:row>
      <xdr:rowOff>314325</xdr:rowOff>
    </xdr:to>
    <xdr:pic>
      <xdr:nvPicPr>
        <xdr:cNvPr id="20" name="CheckBox20"/>
        <xdr:cNvPicPr preferRelativeResize="1">
          <a:picLocks noChangeAspect="1"/>
        </xdr:cNvPicPr>
      </xdr:nvPicPr>
      <xdr:blipFill>
        <a:blip r:embed="rId20"/>
        <a:stretch>
          <a:fillRect/>
        </a:stretch>
      </xdr:blipFill>
      <xdr:spPr>
        <a:xfrm>
          <a:off x="400050" y="10544175"/>
          <a:ext cx="4438650" cy="314325"/>
        </a:xfrm>
        <a:prstGeom prst="rect">
          <a:avLst/>
        </a:prstGeom>
        <a:noFill/>
        <a:ln w="9525" cmpd="sng">
          <a:noFill/>
        </a:ln>
      </xdr:spPr>
    </xdr:pic>
    <xdr:clientData/>
  </xdr:twoCellAnchor>
  <xdr:twoCellAnchor editAs="oneCell">
    <xdr:from>
      <xdr:col>1</xdr:col>
      <xdr:colOff>400050</xdr:colOff>
      <xdr:row>28</xdr:row>
      <xdr:rowOff>0</xdr:rowOff>
    </xdr:from>
    <xdr:to>
      <xdr:col>8</xdr:col>
      <xdr:colOff>571500</xdr:colOff>
      <xdr:row>28</xdr:row>
      <xdr:rowOff>314325</xdr:rowOff>
    </xdr:to>
    <xdr:pic>
      <xdr:nvPicPr>
        <xdr:cNvPr id="21" name="CheckBox21"/>
        <xdr:cNvPicPr preferRelativeResize="1">
          <a:picLocks noChangeAspect="1"/>
        </xdr:cNvPicPr>
      </xdr:nvPicPr>
      <xdr:blipFill>
        <a:blip r:embed="rId21"/>
        <a:stretch>
          <a:fillRect/>
        </a:stretch>
      </xdr:blipFill>
      <xdr:spPr>
        <a:xfrm>
          <a:off x="400050" y="10934700"/>
          <a:ext cx="4438650" cy="314325"/>
        </a:xfrm>
        <a:prstGeom prst="rect">
          <a:avLst/>
        </a:prstGeom>
        <a:noFill/>
        <a:ln w="9525" cmpd="sng">
          <a:noFill/>
        </a:ln>
      </xdr:spPr>
    </xdr:pic>
    <xdr:clientData/>
  </xdr:twoCellAnchor>
  <xdr:twoCellAnchor editAs="oneCell">
    <xdr:from>
      <xdr:col>1</xdr:col>
      <xdr:colOff>400050</xdr:colOff>
      <xdr:row>29</xdr:row>
      <xdr:rowOff>0</xdr:rowOff>
    </xdr:from>
    <xdr:to>
      <xdr:col>8</xdr:col>
      <xdr:colOff>571500</xdr:colOff>
      <xdr:row>29</xdr:row>
      <xdr:rowOff>314325</xdr:rowOff>
    </xdr:to>
    <xdr:pic>
      <xdr:nvPicPr>
        <xdr:cNvPr id="22" name="CheckBox22"/>
        <xdr:cNvPicPr preferRelativeResize="1">
          <a:picLocks noChangeAspect="1"/>
        </xdr:cNvPicPr>
      </xdr:nvPicPr>
      <xdr:blipFill>
        <a:blip r:embed="rId22"/>
        <a:stretch>
          <a:fillRect/>
        </a:stretch>
      </xdr:blipFill>
      <xdr:spPr>
        <a:xfrm>
          <a:off x="400050" y="11325225"/>
          <a:ext cx="4438650" cy="314325"/>
        </a:xfrm>
        <a:prstGeom prst="rect">
          <a:avLst/>
        </a:prstGeom>
        <a:noFill/>
        <a:ln w="9525" cmpd="sng">
          <a:noFill/>
        </a:ln>
      </xdr:spPr>
    </xdr:pic>
    <xdr:clientData/>
  </xdr:twoCellAnchor>
  <xdr:twoCellAnchor editAs="oneCell">
    <xdr:from>
      <xdr:col>1</xdr:col>
      <xdr:colOff>400050</xdr:colOff>
      <xdr:row>30</xdr:row>
      <xdr:rowOff>0</xdr:rowOff>
    </xdr:from>
    <xdr:to>
      <xdr:col>8</xdr:col>
      <xdr:colOff>571500</xdr:colOff>
      <xdr:row>30</xdr:row>
      <xdr:rowOff>314325</xdr:rowOff>
    </xdr:to>
    <xdr:pic>
      <xdr:nvPicPr>
        <xdr:cNvPr id="23" name="CheckBox23"/>
        <xdr:cNvPicPr preferRelativeResize="1">
          <a:picLocks noChangeAspect="1"/>
        </xdr:cNvPicPr>
      </xdr:nvPicPr>
      <xdr:blipFill>
        <a:blip r:embed="rId23"/>
        <a:stretch>
          <a:fillRect/>
        </a:stretch>
      </xdr:blipFill>
      <xdr:spPr>
        <a:xfrm>
          <a:off x="400050" y="11715750"/>
          <a:ext cx="4438650" cy="314325"/>
        </a:xfrm>
        <a:prstGeom prst="rect">
          <a:avLst/>
        </a:prstGeom>
        <a:noFill/>
        <a:ln w="9525" cmpd="sng">
          <a:noFill/>
        </a:ln>
      </xdr:spPr>
    </xdr:pic>
    <xdr:clientData/>
  </xdr:twoCellAnchor>
  <xdr:twoCellAnchor editAs="oneCell">
    <xdr:from>
      <xdr:col>1</xdr:col>
      <xdr:colOff>400050</xdr:colOff>
      <xdr:row>31</xdr:row>
      <xdr:rowOff>0</xdr:rowOff>
    </xdr:from>
    <xdr:to>
      <xdr:col>8</xdr:col>
      <xdr:colOff>571500</xdr:colOff>
      <xdr:row>31</xdr:row>
      <xdr:rowOff>314325</xdr:rowOff>
    </xdr:to>
    <xdr:pic>
      <xdr:nvPicPr>
        <xdr:cNvPr id="24" name="CheckBox24"/>
        <xdr:cNvPicPr preferRelativeResize="1">
          <a:picLocks noChangeAspect="1"/>
        </xdr:cNvPicPr>
      </xdr:nvPicPr>
      <xdr:blipFill>
        <a:blip r:embed="rId24"/>
        <a:stretch>
          <a:fillRect/>
        </a:stretch>
      </xdr:blipFill>
      <xdr:spPr>
        <a:xfrm>
          <a:off x="400050" y="12106275"/>
          <a:ext cx="4438650" cy="314325"/>
        </a:xfrm>
        <a:prstGeom prst="rect">
          <a:avLst/>
        </a:prstGeom>
        <a:noFill/>
        <a:ln w="9525" cmpd="sng">
          <a:noFill/>
        </a:ln>
      </xdr:spPr>
    </xdr:pic>
    <xdr:clientData/>
  </xdr:twoCellAnchor>
  <xdr:twoCellAnchor editAs="oneCell">
    <xdr:from>
      <xdr:col>1</xdr:col>
      <xdr:colOff>400050</xdr:colOff>
      <xdr:row>32</xdr:row>
      <xdr:rowOff>0</xdr:rowOff>
    </xdr:from>
    <xdr:to>
      <xdr:col>8</xdr:col>
      <xdr:colOff>571500</xdr:colOff>
      <xdr:row>32</xdr:row>
      <xdr:rowOff>314325</xdr:rowOff>
    </xdr:to>
    <xdr:pic>
      <xdr:nvPicPr>
        <xdr:cNvPr id="25" name="CheckBox25"/>
        <xdr:cNvPicPr preferRelativeResize="1">
          <a:picLocks noChangeAspect="1"/>
        </xdr:cNvPicPr>
      </xdr:nvPicPr>
      <xdr:blipFill>
        <a:blip r:embed="rId25"/>
        <a:stretch>
          <a:fillRect/>
        </a:stretch>
      </xdr:blipFill>
      <xdr:spPr>
        <a:xfrm>
          <a:off x="400050" y="12496800"/>
          <a:ext cx="4438650" cy="314325"/>
        </a:xfrm>
        <a:prstGeom prst="rect">
          <a:avLst/>
        </a:prstGeom>
        <a:noFill/>
        <a:ln w="9525" cmpd="sng">
          <a:noFill/>
        </a:ln>
      </xdr:spPr>
    </xdr:pic>
    <xdr:clientData/>
  </xdr:twoCellAnchor>
  <xdr:twoCellAnchor editAs="oneCell">
    <xdr:from>
      <xdr:col>1</xdr:col>
      <xdr:colOff>400050</xdr:colOff>
      <xdr:row>33</xdr:row>
      <xdr:rowOff>0</xdr:rowOff>
    </xdr:from>
    <xdr:to>
      <xdr:col>8</xdr:col>
      <xdr:colOff>571500</xdr:colOff>
      <xdr:row>33</xdr:row>
      <xdr:rowOff>314325</xdr:rowOff>
    </xdr:to>
    <xdr:pic>
      <xdr:nvPicPr>
        <xdr:cNvPr id="26" name="CheckBox26"/>
        <xdr:cNvPicPr preferRelativeResize="1">
          <a:picLocks noChangeAspect="1"/>
        </xdr:cNvPicPr>
      </xdr:nvPicPr>
      <xdr:blipFill>
        <a:blip r:embed="rId26"/>
        <a:stretch>
          <a:fillRect/>
        </a:stretch>
      </xdr:blipFill>
      <xdr:spPr>
        <a:xfrm>
          <a:off x="400050" y="12887325"/>
          <a:ext cx="4438650" cy="314325"/>
        </a:xfrm>
        <a:prstGeom prst="rect">
          <a:avLst/>
        </a:prstGeom>
        <a:noFill/>
        <a:ln w="9525" cmpd="sng">
          <a:noFill/>
        </a:ln>
      </xdr:spPr>
    </xdr:pic>
    <xdr:clientData/>
  </xdr:twoCellAnchor>
  <xdr:twoCellAnchor editAs="oneCell">
    <xdr:from>
      <xdr:col>1</xdr:col>
      <xdr:colOff>400050</xdr:colOff>
      <xdr:row>34</xdr:row>
      <xdr:rowOff>0</xdr:rowOff>
    </xdr:from>
    <xdr:to>
      <xdr:col>8</xdr:col>
      <xdr:colOff>571500</xdr:colOff>
      <xdr:row>34</xdr:row>
      <xdr:rowOff>314325</xdr:rowOff>
    </xdr:to>
    <xdr:pic>
      <xdr:nvPicPr>
        <xdr:cNvPr id="27" name="CheckBox27"/>
        <xdr:cNvPicPr preferRelativeResize="1">
          <a:picLocks noChangeAspect="1"/>
        </xdr:cNvPicPr>
      </xdr:nvPicPr>
      <xdr:blipFill>
        <a:blip r:embed="rId27"/>
        <a:stretch>
          <a:fillRect/>
        </a:stretch>
      </xdr:blipFill>
      <xdr:spPr>
        <a:xfrm>
          <a:off x="400050" y="13277850"/>
          <a:ext cx="4438650" cy="314325"/>
        </a:xfrm>
        <a:prstGeom prst="rect">
          <a:avLst/>
        </a:prstGeom>
        <a:noFill/>
        <a:ln w="9525" cmpd="sng">
          <a:noFill/>
        </a:ln>
      </xdr:spPr>
    </xdr:pic>
    <xdr:clientData/>
  </xdr:twoCellAnchor>
  <xdr:twoCellAnchor editAs="oneCell">
    <xdr:from>
      <xdr:col>1</xdr:col>
      <xdr:colOff>400050</xdr:colOff>
      <xdr:row>35</xdr:row>
      <xdr:rowOff>0</xdr:rowOff>
    </xdr:from>
    <xdr:to>
      <xdr:col>8</xdr:col>
      <xdr:colOff>571500</xdr:colOff>
      <xdr:row>35</xdr:row>
      <xdr:rowOff>314325</xdr:rowOff>
    </xdr:to>
    <xdr:pic>
      <xdr:nvPicPr>
        <xdr:cNvPr id="28" name="CheckBox28"/>
        <xdr:cNvPicPr preferRelativeResize="1">
          <a:picLocks noChangeAspect="1"/>
        </xdr:cNvPicPr>
      </xdr:nvPicPr>
      <xdr:blipFill>
        <a:blip r:embed="rId28"/>
        <a:stretch>
          <a:fillRect/>
        </a:stretch>
      </xdr:blipFill>
      <xdr:spPr>
        <a:xfrm>
          <a:off x="400050" y="13668375"/>
          <a:ext cx="4438650" cy="314325"/>
        </a:xfrm>
        <a:prstGeom prst="rect">
          <a:avLst/>
        </a:prstGeom>
        <a:noFill/>
        <a:ln w="9525" cmpd="sng">
          <a:noFill/>
        </a:ln>
      </xdr:spPr>
    </xdr:pic>
    <xdr:clientData/>
  </xdr:twoCellAnchor>
  <xdr:twoCellAnchor editAs="oneCell">
    <xdr:from>
      <xdr:col>1</xdr:col>
      <xdr:colOff>400050</xdr:colOff>
      <xdr:row>36</xdr:row>
      <xdr:rowOff>0</xdr:rowOff>
    </xdr:from>
    <xdr:to>
      <xdr:col>8</xdr:col>
      <xdr:colOff>571500</xdr:colOff>
      <xdr:row>36</xdr:row>
      <xdr:rowOff>314325</xdr:rowOff>
    </xdr:to>
    <xdr:pic>
      <xdr:nvPicPr>
        <xdr:cNvPr id="29" name="CheckBox29"/>
        <xdr:cNvPicPr preferRelativeResize="1">
          <a:picLocks noChangeAspect="1"/>
        </xdr:cNvPicPr>
      </xdr:nvPicPr>
      <xdr:blipFill>
        <a:blip r:embed="rId29"/>
        <a:stretch>
          <a:fillRect/>
        </a:stretch>
      </xdr:blipFill>
      <xdr:spPr>
        <a:xfrm>
          <a:off x="400050" y="14058900"/>
          <a:ext cx="4438650" cy="314325"/>
        </a:xfrm>
        <a:prstGeom prst="rect">
          <a:avLst/>
        </a:prstGeom>
        <a:noFill/>
        <a:ln w="9525" cmpd="sng">
          <a:noFill/>
        </a:ln>
      </xdr:spPr>
    </xdr:pic>
    <xdr:clientData/>
  </xdr:twoCellAnchor>
  <xdr:twoCellAnchor editAs="oneCell">
    <xdr:from>
      <xdr:col>1</xdr:col>
      <xdr:colOff>400050</xdr:colOff>
      <xdr:row>37</xdr:row>
      <xdr:rowOff>0</xdr:rowOff>
    </xdr:from>
    <xdr:to>
      <xdr:col>8</xdr:col>
      <xdr:colOff>571500</xdr:colOff>
      <xdr:row>37</xdr:row>
      <xdr:rowOff>314325</xdr:rowOff>
    </xdr:to>
    <xdr:pic>
      <xdr:nvPicPr>
        <xdr:cNvPr id="30" name="CheckBox30"/>
        <xdr:cNvPicPr preferRelativeResize="1">
          <a:picLocks noChangeAspect="1"/>
        </xdr:cNvPicPr>
      </xdr:nvPicPr>
      <xdr:blipFill>
        <a:blip r:embed="rId30"/>
        <a:stretch>
          <a:fillRect/>
        </a:stretch>
      </xdr:blipFill>
      <xdr:spPr>
        <a:xfrm>
          <a:off x="400050" y="14449425"/>
          <a:ext cx="4438650" cy="314325"/>
        </a:xfrm>
        <a:prstGeom prst="rect">
          <a:avLst/>
        </a:prstGeom>
        <a:noFill/>
        <a:ln w="9525" cmpd="sng">
          <a:noFill/>
        </a:ln>
      </xdr:spPr>
    </xdr:pic>
    <xdr:clientData/>
  </xdr:twoCellAnchor>
  <xdr:twoCellAnchor editAs="oneCell">
    <xdr:from>
      <xdr:col>1</xdr:col>
      <xdr:colOff>400050</xdr:colOff>
      <xdr:row>38</xdr:row>
      <xdr:rowOff>0</xdr:rowOff>
    </xdr:from>
    <xdr:to>
      <xdr:col>8</xdr:col>
      <xdr:colOff>571500</xdr:colOff>
      <xdr:row>38</xdr:row>
      <xdr:rowOff>314325</xdr:rowOff>
    </xdr:to>
    <xdr:pic>
      <xdr:nvPicPr>
        <xdr:cNvPr id="31" name="CheckBox31"/>
        <xdr:cNvPicPr preferRelativeResize="1">
          <a:picLocks noChangeAspect="1"/>
        </xdr:cNvPicPr>
      </xdr:nvPicPr>
      <xdr:blipFill>
        <a:blip r:embed="rId31"/>
        <a:stretch>
          <a:fillRect/>
        </a:stretch>
      </xdr:blipFill>
      <xdr:spPr>
        <a:xfrm>
          <a:off x="400050" y="14839950"/>
          <a:ext cx="4438650" cy="314325"/>
        </a:xfrm>
        <a:prstGeom prst="rect">
          <a:avLst/>
        </a:prstGeom>
        <a:noFill/>
        <a:ln w="9525" cmpd="sng">
          <a:noFill/>
        </a:ln>
      </xdr:spPr>
    </xdr:pic>
    <xdr:clientData/>
  </xdr:twoCellAnchor>
  <xdr:twoCellAnchor editAs="oneCell">
    <xdr:from>
      <xdr:col>1</xdr:col>
      <xdr:colOff>400050</xdr:colOff>
      <xdr:row>44</xdr:row>
      <xdr:rowOff>19050</xdr:rowOff>
    </xdr:from>
    <xdr:to>
      <xdr:col>8</xdr:col>
      <xdr:colOff>571500</xdr:colOff>
      <xdr:row>44</xdr:row>
      <xdr:rowOff>333375</xdr:rowOff>
    </xdr:to>
    <xdr:pic>
      <xdr:nvPicPr>
        <xdr:cNvPr id="32" name="CheckBox32"/>
        <xdr:cNvPicPr preferRelativeResize="1">
          <a:picLocks noChangeAspect="1"/>
        </xdr:cNvPicPr>
      </xdr:nvPicPr>
      <xdr:blipFill>
        <a:blip r:embed="rId32"/>
        <a:stretch>
          <a:fillRect/>
        </a:stretch>
      </xdr:blipFill>
      <xdr:spPr>
        <a:xfrm>
          <a:off x="400050" y="17202150"/>
          <a:ext cx="4438650" cy="314325"/>
        </a:xfrm>
        <a:prstGeom prst="rect">
          <a:avLst/>
        </a:prstGeom>
        <a:noFill/>
        <a:ln w="9525" cmpd="sng">
          <a:noFill/>
        </a:ln>
      </xdr:spPr>
    </xdr:pic>
    <xdr:clientData/>
  </xdr:twoCellAnchor>
  <xdr:twoCellAnchor editAs="oneCell">
    <xdr:from>
      <xdr:col>2</xdr:col>
      <xdr:colOff>123825</xdr:colOff>
      <xdr:row>46</xdr:row>
      <xdr:rowOff>19050</xdr:rowOff>
    </xdr:from>
    <xdr:to>
      <xdr:col>8</xdr:col>
      <xdr:colOff>276225</xdr:colOff>
      <xdr:row>46</xdr:row>
      <xdr:rowOff>333375</xdr:rowOff>
    </xdr:to>
    <xdr:pic>
      <xdr:nvPicPr>
        <xdr:cNvPr id="33" name="CheckBox33"/>
        <xdr:cNvPicPr preferRelativeResize="1">
          <a:picLocks noChangeAspect="1"/>
        </xdr:cNvPicPr>
      </xdr:nvPicPr>
      <xdr:blipFill>
        <a:blip r:embed="rId33"/>
        <a:stretch>
          <a:fillRect/>
        </a:stretch>
      </xdr:blipFill>
      <xdr:spPr>
        <a:xfrm>
          <a:off x="733425" y="17983200"/>
          <a:ext cx="3810000" cy="314325"/>
        </a:xfrm>
        <a:prstGeom prst="rect">
          <a:avLst/>
        </a:prstGeom>
        <a:noFill/>
        <a:ln w="9525" cmpd="sng">
          <a:noFill/>
        </a:ln>
      </xdr:spPr>
    </xdr:pic>
    <xdr:clientData/>
  </xdr:twoCellAnchor>
  <xdr:twoCellAnchor editAs="oneCell">
    <xdr:from>
      <xdr:col>2</xdr:col>
      <xdr:colOff>123825</xdr:colOff>
      <xdr:row>47</xdr:row>
      <xdr:rowOff>9525</xdr:rowOff>
    </xdr:from>
    <xdr:to>
      <xdr:col>8</xdr:col>
      <xdr:colOff>276225</xdr:colOff>
      <xdr:row>47</xdr:row>
      <xdr:rowOff>323850</xdr:rowOff>
    </xdr:to>
    <xdr:pic>
      <xdr:nvPicPr>
        <xdr:cNvPr id="34" name="CheckBox34"/>
        <xdr:cNvPicPr preferRelativeResize="1">
          <a:picLocks noChangeAspect="1"/>
        </xdr:cNvPicPr>
      </xdr:nvPicPr>
      <xdr:blipFill>
        <a:blip r:embed="rId34"/>
        <a:stretch>
          <a:fillRect/>
        </a:stretch>
      </xdr:blipFill>
      <xdr:spPr>
        <a:xfrm>
          <a:off x="733425" y="18364200"/>
          <a:ext cx="3810000" cy="314325"/>
        </a:xfrm>
        <a:prstGeom prst="rect">
          <a:avLst/>
        </a:prstGeom>
        <a:noFill/>
        <a:ln w="9525" cmpd="sng">
          <a:noFill/>
        </a:ln>
      </xdr:spPr>
    </xdr:pic>
    <xdr:clientData/>
  </xdr:twoCellAnchor>
  <xdr:twoCellAnchor editAs="oneCell">
    <xdr:from>
      <xdr:col>2</xdr:col>
      <xdr:colOff>123825</xdr:colOff>
      <xdr:row>48</xdr:row>
      <xdr:rowOff>9525</xdr:rowOff>
    </xdr:from>
    <xdr:to>
      <xdr:col>8</xdr:col>
      <xdr:colOff>276225</xdr:colOff>
      <xdr:row>48</xdr:row>
      <xdr:rowOff>323850</xdr:rowOff>
    </xdr:to>
    <xdr:pic>
      <xdr:nvPicPr>
        <xdr:cNvPr id="35" name="CheckBox35"/>
        <xdr:cNvPicPr preferRelativeResize="1">
          <a:picLocks noChangeAspect="1"/>
        </xdr:cNvPicPr>
      </xdr:nvPicPr>
      <xdr:blipFill>
        <a:blip r:embed="rId35"/>
        <a:stretch>
          <a:fillRect/>
        </a:stretch>
      </xdr:blipFill>
      <xdr:spPr>
        <a:xfrm>
          <a:off x="733425" y="18754725"/>
          <a:ext cx="3810000" cy="314325"/>
        </a:xfrm>
        <a:prstGeom prst="rect">
          <a:avLst/>
        </a:prstGeom>
        <a:noFill/>
        <a:ln w="9525" cmpd="sng">
          <a:noFill/>
        </a:ln>
      </xdr:spPr>
    </xdr:pic>
    <xdr:clientData/>
  </xdr:twoCellAnchor>
  <xdr:twoCellAnchor editAs="oneCell">
    <xdr:from>
      <xdr:col>2</xdr:col>
      <xdr:colOff>123825</xdr:colOff>
      <xdr:row>49</xdr:row>
      <xdr:rowOff>9525</xdr:rowOff>
    </xdr:from>
    <xdr:to>
      <xdr:col>8</xdr:col>
      <xdr:colOff>276225</xdr:colOff>
      <xdr:row>49</xdr:row>
      <xdr:rowOff>323850</xdr:rowOff>
    </xdr:to>
    <xdr:pic>
      <xdr:nvPicPr>
        <xdr:cNvPr id="36" name="CheckBox36"/>
        <xdr:cNvPicPr preferRelativeResize="1">
          <a:picLocks noChangeAspect="1"/>
        </xdr:cNvPicPr>
      </xdr:nvPicPr>
      <xdr:blipFill>
        <a:blip r:embed="rId36"/>
        <a:stretch>
          <a:fillRect/>
        </a:stretch>
      </xdr:blipFill>
      <xdr:spPr>
        <a:xfrm>
          <a:off x="733425" y="19145250"/>
          <a:ext cx="3810000" cy="314325"/>
        </a:xfrm>
        <a:prstGeom prst="rect">
          <a:avLst/>
        </a:prstGeom>
        <a:noFill/>
        <a:ln w="9525" cmpd="sng">
          <a:noFill/>
        </a:ln>
      </xdr:spPr>
    </xdr:pic>
    <xdr:clientData/>
  </xdr:twoCellAnchor>
  <xdr:twoCellAnchor editAs="oneCell">
    <xdr:from>
      <xdr:col>2</xdr:col>
      <xdr:colOff>123825</xdr:colOff>
      <xdr:row>50</xdr:row>
      <xdr:rowOff>9525</xdr:rowOff>
    </xdr:from>
    <xdr:to>
      <xdr:col>8</xdr:col>
      <xdr:colOff>276225</xdr:colOff>
      <xdr:row>50</xdr:row>
      <xdr:rowOff>323850</xdr:rowOff>
    </xdr:to>
    <xdr:pic>
      <xdr:nvPicPr>
        <xdr:cNvPr id="37" name="CheckBox37"/>
        <xdr:cNvPicPr preferRelativeResize="1">
          <a:picLocks noChangeAspect="1"/>
        </xdr:cNvPicPr>
      </xdr:nvPicPr>
      <xdr:blipFill>
        <a:blip r:embed="rId37"/>
        <a:stretch>
          <a:fillRect/>
        </a:stretch>
      </xdr:blipFill>
      <xdr:spPr>
        <a:xfrm>
          <a:off x="733425" y="19535775"/>
          <a:ext cx="3810000" cy="314325"/>
        </a:xfrm>
        <a:prstGeom prst="rect">
          <a:avLst/>
        </a:prstGeom>
        <a:noFill/>
        <a:ln w="9525" cmpd="sng">
          <a:noFill/>
        </a:ln>
      </xdr:spPr>
    </xdr:pic>
    <xdr:clientData/>
  </xdr:twoCellAnchor>
  <xdr:twoCellAnchor editAs="oneCell">
    <xdr:from>
      <xdr:col>1</xdr:col>
      <xdr:colOff>400050</xdr:colOff>
      <xdr:row>51</xdr:row>
      <xdr:rowOff>9525</xdr:rowOff>
    </xdr:from>
    <xdr:to>
      <xdr:col>8</xdr:col>
      <xdr:colOff>571500</xdr:colOff>
      <xdr:row>51</xdr:row>
      <xdr:rowOff>323850</xdr:rowOff>
    </xdr:to>
    <xdr:pic>
      <xdr:nvPicPr>
        <xdr:cNvPr id="38" name="CheckBox38"/>
        <xdr:cNvPicPr preferRelativeResize="1">
          <a:picLocks noChangeAspect="1"/>
        </xdr:cNvPicPr>
      </xdr:nvPicPr>
      <xdr:blipFill>
        <a:blip r:embed="rId38"/>
        <a:stretch>
          <a:fillRect/>
        </a:stretch>
      </xdr:blipFill>
      <xdr:spPr>
        <a:xfrm>
          <a:off x="400050" y="19926300"/>
          <a:ext cx="4438650" cy="314325"/>
        </a:xfrm>
        <a:prstGeom prst="rect">
          <a:avLst/>
        </a:prstGeom>
        <a:noFill/>
        <a:ln w="9525" cmpd="sng">
          <a:noFill/>
        </a:ln>
      </xdr:spPr>
    </xdr:pic>
    <xdr:clientData/>
  </xdr:twoCellAnchor>
  <xdr:twoCellAnchor editAs="oneCell">
    <xdr:from>
      <xdr:col>1</xdr:col>
      <xdr:colOff>400050</xdr:colOff>
      <xdr:row>52</xdr:row>
      <xdr:rowOff>9525</xdr:rowOff>
    </xdr:from>
    <xdr:to>
      <xdr:col>8</xdr:col>
      <xdr:colOff>571500</xdr:colOff>
      <xdr:row>52</xdr:row>
      <xdr:rowOff>323850</xdr:rowOff>
    </xdr:to>
    <xdr:pic>
      <xdr:nvPicPr>
        <xdr:cNvPr id="39" name="CheckBox39"/>
        <xdr:cNvPicPr preferRelativeResize="1">
          <a:picLocks noChangeAspect="1"/>
        </xdr:cNvPicPr>
      </xdr:nvPicPr>
      <xdr:blipFill>
        <a:blip r:embed="rId39"/>
        <a:stretch>
          <a:fillRect/>
        </a:stretch>
      </xdr:blipFill>
      <xdr:spPr>
        <a:xfrm>
          <a:off x="400050" y="20316825"/>
          <a:ext cx="4438650" cy="314325"/>
        </a:xfrm>
        <a:prstGeom prst="rect">
          <a:avLst/>
        </a:prstGeom>
        <a:noFill/>
        <a:ln w="9525" cmpd="sng">
          <a:noFill/>
        </a:ln>
      </xdr:spPr>
    </xdr:pic>
    <xdr:clientData/>
  </xdr:twoCellAnchor>
  <xdr:twoCellAnchor editAs="oneCell">
    <xdr:from>
      <xdr:col>1</xdr:col>
      <xdr:colOff>400050</xdr:colOff>
      <xdr:row>53</xdr:row>
      <xdr:rowOff>9525</xdr:rowOff>
    </xdr:from>
    <xdr:to>
      <xdr:col>8</xdr:col>
      <xdr:colOff>571500</xdr:colOff>
      <xdr:row>53</xdr:row>
      <xdr:rowOff>323850</xdr:rowOff>
    </xdr:to>
    <xdr:pic>
      <xdr:nvPicPr>
        <xdr:cNvPr id="40" name="CheckBox40"/>
        <xdr:cNvPicPr preferRelativeResize="1">
          <a:picLocks noChangeAspect="1"/>
        </xdr:cNvPicPr>
      </xdr:nvPicPr>
      <xdr:blipFill>
        <a:blip r:embed="rId40"/>
        <a:stretch>
          <a:fillRect/>
        </a:stretch>
      </xdr:blipFill>
      <xdr:spPr>
        <a:xfrm>
          <a:off x="400050" y="20707350"/>
          <a:ext cx="4438650" cy="314325"/>
        </a:xfrm>
        <a:prstGeom prst="rect">
          <a:avLst/>
        </a:prstGeom>
        <a:noFill/>
        <a:ln w="9525" cmpd="sng">
          <a:noFill/>
        </a:ln>
      </xdr:spPr>
    </xdr:pic>
    <xdr:clientData/>
  </xdr:twoCellAnchor>
  <xdr:twoCellAnchor editAs="oneCell">
    <xdr:from>
      <xdr:col>1</xdr:col>
      <xdr:colOff>400050</xdr:colOff>
      <xdr:row>54</xdr:row>
      <xdr:rowOff>9525</xdr:rowOff>
    </xdr:from>
    <xdr:to>
      <xdr:col>8</xdr:col>
      <xdr:colOff>571500</xdr:colOff>
      <xdr:row>54</xdr:row>
      <xdr:rowOff>323850</xdr:rowOff>
    </xdr:to>
    <xdr:pic>
      <xdr:nvPicPr>
        <xdr:cNvPr id="41" name="CheckBox41"/>
        <xdr:cNvPicPr preferRelativeResize="1">
          <a:picLocks noChangeAspect="1"/>
        </xdr:cNvPicPr>
      </xdr:nvPicPr>
      <xdr:blipFill>
        <a:blip r:embed="rId41"/>
        <a:stretch>
          <a:fillRect/>
        </a:stretch>
      </xdr:blipFill>
      <xdr:spPr>
        <a:xfrm>
          <a:off x="400050" y="21097875"/>
          <a:ext cx="4438650" cy="314325"/>
        </a:xfrm>
        <a:prstGeom prst="rect">
          <a:avLst/>
        </a:prstGeom>
        <a:noFill/>
        <a:ln w="9525" cmpd="sng">
          <a:noFill/>
        </a:ln>
      </xdr:spPr>
    </xdr:pic>
    <xdr:clientData/>
  </xdr:twoCellAnchor>
  <xdr:twoCellAnchor editAs="oneCell">
    <xdr:from>
      <xdr:col>1</xdr:col>
      <xdr:colOff>400050</xdr:colOff>
      <xdr:row>55</xdr:row>
      <xdr:rowOff>9525</xdr:rowOff>
    </xdr:from>
    <xdr:to>
      <xdr:col>8</xdr:col>
      <xdr:colOff>571500</xdr:colOff>
      <xdr:row>55</xdr:row>
      <xdr:rowOff>323850</xdr:rowOff>
    </xdr:to>
    <xdr:pic>
      <xdr:nvPicPr>
        <xdr:cNvPr id="42" name="CheckBox42"/>
        <xdr:cNvPicPr preferRelativeResize="1">
          <a:picLocks noChangeAspect="1"/>
        </xdr:cNvPicPr>
      </xdr:nvPicPr>
      <xdr:blipFill>
        <a:blip r:embed="rId42"/>
        <a:stretch>
          <a:fillRect/>
        </a:stretch>
      </xdr:blipFill>
      <xdr:spPr>
        <a:xfrm>
          <a:off x="400050" y="21488400"/>
          <a:ext cx="4438650" cy="314325"/>
        </a:xfrm>
        <a:prstGeom prst="rect">
          <a:avLst/>
        </a:prstGeom>
        <a:noFill/>
        <a:ln w="9525" cmpd="sng">
          <a:noFill/>
        </a:ln>
      </xdr:spPr>
    </xdr:pic>
    <xdr:clientData/>
  </xdr:twoCellAnchor>
  <xdr:twoCellAnchor editAs="oneCell">
    <xdr:from>
      <xdr:col>1</xdr:col>
      <xdr:colOff>400050</xdr:colOff>
      <xdr:row>56</xdr:row>
      <xdr:rowOff>9525</xdr:rowOff>
    </xdr:from>
    <xdr:to>
      <xdr:col>8</xdr:col>
      <xdr:colOff>571500</xdr:colOff>
      <xdr:row>56</xdr:row>
      <xdr:rowOff>323850</xdr:rowOff>
    </xdr:to>
    <xdr:pic>
      <xdr:nvPicPr>
        <xdr:cNvPr id="43" name="CheckBox43"/>
        <xdr:cNvPicPr preferRelativeResize="1">
          <a:picLocks noChangeAspect="1"/>
        </xdr:cNvPicPr>
      </xdr:nvPicPr>
      <xdr:blipFill>
        <a:blip r:embed="rId43"/>
        <a:stretch>
          <a:fillRect/>
        </a:stretch>
      </xdr:blipFill>
      <xdr:spPr>
        <a:xfrm>
          <a:off x="400050" y="21878925"/>
          <a:ext cx="4438650" cy="314325"/>
        </a:xfrm>
        <a:prstGeom prst="rect">
          <a:avLst/>
        </a:prstGeom>
        <a:noFill/>
        <a:ln w="9525" cmpd="sng">
          <a:noFill/>
        </a:ln>
      </xdr:spPr>
    </xdr:pic>
    <xdr:clientData/>
  </xdr:twoCellAnchor>
  <xdr:twoCellAnchor editAs="oneCell">
    <xdr:from>
      <xdr:col>1</xdr:col>
      <xdr:colOff>400050</xdr:colOff>
      <xdr:row>61</xdr:row>
      <xdr:rowOff>19050</xdr:rowOff>
    </xdr:from>
    <xdr:to>
      <xdr:col>8</xdr:col>
      <xdr:colOff>523875</xdr:colOff>
      <xdr:row>61</xdr:row>
      <xdr:rowOff>333375</xdr:rowOff>
    </xdr:to>
    <xdr:pic>
      <xdr:nvPicPr>
        <xdr:cNvPr id="44" name="CheckBox44"/>
        <xdr:cNvPicPr preferRelativeResize="1">
          <a:picLocks noChangeAspect="1"/>
        </xdr:cNvPicPr>
      </xdr:nvPicPr>
      <xdr:blipFill>
        <a:blip r:embed="rId44"/>
        <a:stretch>
          <a:fillRect/>
        </a:stretch>
      </xdr:blipFill>
      <xdr:spPr>
        <a:xfrm>
          <a:off x="400050" y="23841075"/>
          <a:ext cx="4391025" cy="314325"/>
        </a:xfrm>
        <a:prstGeom prst="rect">
          <a:avLst/>
        </a:prstGeom>
        <a:noFill/>
        <a:ln w="9525" cmpd="sng">
          <a:noFill/>
        </a:ln>
      </xdr:spPr>
    </xdr:pic>
    <xdr:clientData/>
  </xdr:twoCellAnchor>
  <xdr:twoCellAnchor editAs="oneCell">
    <xdr:from>
      <xdr:col>1</xdr:col>
      <xdr:colOff>400050</xdr:colOff>
      <xdr:row>62</xdr:row>
      <xdr:rowOff>9525</xdr:rowOff>
    </xdr:from>
    <xdr:to>
      <xdr:col>8</xdr:col>
      <xdr:colOff>523875</xdr:colOff>
      <xdr:row>62</xdr:row>
      <xdr:rowOff>323850</xdr:rowOff>
    </xdr:to>
    <xdr:pic>
      <xdr:nvPicPr>
        <xdr:cNvPr id="45" name="CheckBox45"/>
        <xdr:cNvPicPr preferRelativeResize="1">
          <a:picLocks noChangeAspect="1"/>
        </xdr:cNvPicPr>
      </xdr:nvPicPr>
      <xdr:blipFill>
        <a:blip r:embed="rId45"/>
        <a:stretch>
          <a:fillRect/>
        </a:stretch>
      </xdr:blipFill>
      <xdr:spPr>
        <a:xfrm>
          <a:off x="400050" y="24222075"/>
          <a:ext cx="4391025" cy="314325"/>
        </a:xfrm>
        <a:prstGeom prst="rect">
          <a:avLst/>
        </a:prstGeom>
        <a:noFill/>
        <a:ln w="9525" cmpd="sng">
          <a:noFill/>
        </a:ln>
      </xdr:spPr>
    </xdr:pic>
    <xdr:clientData/>
  </xdr:twoCellAnchor>
  <xdr:twoCellAnchor editAs="oneCell">
    <xdr:from>
      <xdr:col>1</xdr:col>
      <xdr:colOff>400050</xdr:colOff>
      <xdr:row>65</xdr:row>
      <xdr:rowOff>9525</xdr:rowOff>
    </xdr:from>
    <xdr:to>
      <xdr:col>8</xdr:col>
      <xdr:colOff>523875</xdr:colOff>
      <xdr:row>65</xdr:row>
      <xdr:rowOff>323850</xdr:rowOff>
    </xdr:to>
    <xdr:pic>
      <xdr:nvPicPr>
        <xdr:cNvPr id="46" name="CheckBox48"/>
        <xdr:cNvPicPr preferRelativeResize="1">
          <a:picLocks noChangeAspect="1"/>
        </xdr:cNvPicPr>
      </xdr:nvPicPr>
      <xdr:blipFill>
        <a:blip r:embed="rId46"/>
        <a:stretch>
          <a:fillRect/>
        </a:stretch>
      </xdr:blipFill>
      <xdr:spPr>
        <a:xfrm>
          <a:off x="400050" y="25393650"/>
          <a:ext cx="4391025" cy="314325"/>
        </a:xfrm>
        <a:prstGeom prst="rect">
          <a:avLst/>
        </a:prstGeom>
        <a:noFill/>
        <a:ln w="9525" cmpd="sng">
          <a:noFill/>
        </a:ln>
      </xdr:spPr>
    </xdr:pic>
    <xdr:clientData/>
  </xdr:twoCellAnchor>
  <xdr:twoCellAnchor editAs="oneCell">
    <xdr:from>
      <xdr:col>1</xdr:col>
      <xdr:colOff>400050</xdr:colOff>
      <xdr:row>66</xdr:row>
      <xdr:rowOff>9525</xdr:rowOff>
    </xdr:from>
    <xdr:to>
      <xdr:col>8</xdr:col>
      <xdr:colOff>523875</xdr:colOff>
      <xdr:row>66</xdr:row>
      <xdr:rowOff>323850</xdr:rowOff>
    </xdr:to>
    <xdr:pic>
      <xdr:nvPicPr>
        <xdr:cNvPr id="47" name="CheckBox49"/>
        <xdr:cNvPicPr preferRelativeResize="1">
          <a:picLocks noChangeAspect="1"/>
        </xdr:cNvPicPr>
      </xdr:nvPicPr>
      <xdr:blipFill>
        <a:blip r:embed="rId47"/>
        <a:stretch>
          <a:fillRect/>
        </a:stretch>
      </xdr:blipFill>
      <xdr:spPr>
        <a:xfrm>
          <a:off x="400050" y="25784175"/>
          <a:ext cx="4391025" cy="314325"/>
        </a:xfrm>
        <a:prstGeom prst="rect">
          <a:avLst/>
        </a:prstGeom>
        <a:noFill/>
        <a:ln w="9525" cmpd="sng">
          <a:noFill/>
        </a:ln>
      </xdr:spPr>
    </xdr:pic>
    <xdr:clientData/>
  </xdr:twoCellAnchor>
  <xdr:twoCellAnchor editAs="oneCell">
    <xdr:from>
      <xdr:col>1</xdr:col>
      <xdr:colOff>400050</xdr:colOff>
      <xdr:row>67</xdr:row>
      <xdr:rowOff>9525</xdr:rowOff>
    </xdr:from>
    <xdr:to>
      <xdr:col>8</xdr:col>
      <xdr:colOff>523875</xdr:colOff>
      <xdr:row>67</xdr:row>
      <xdr:rowOff>323850</xdr:rowOff>
    </xdr:to>
    <xdr:pic>
      <xdr:nvPicPr>
        <xdr:cNvPr id="48" name="CheckBox50"/>
        <xdr:cNvPicPr preferRelativeResize="1">
          <a:picLocks noChangeAspect="1"/>
        </xdr:cNvPicPr>
      </xdr:nvPicPr>
      <xdr:blipFill>
        <a:blip r:embed="rId48"/>
        <a:stretch>
          <a:fillRect/>
        </a:stretch>
      </xdr:blipFill>
      <xdr:spPr>
        <a:xfrm>
          <a:off x="400050" y="26174700"/>
          <a:ext cx="4391025" cy="314325"/>
        </a:xfrm>
        <a:prstGeom prst="rect">
          <a:avLst/>
        </a:prstGeom>
        <a:noFill/>
        <a:ln w="9525" cmpd="sng">
          <a:noFill/>
        </a:ln>
      </xdr:spPr>
    </xdr:pic>
    <xdr:clientData/>
  </xdr:twoCellAnchor>
  <xdr:twoCellAnchor editAs="oneCell">
    <xdr:from>
      <xdr:col>1</xdr:col>
      <xdr:colOff>400050</xdr:colOff>
      <xdr:row>68</xdr:row>
      <xdr:rowOff>9525</xdr:rowOff>
    </xdr:from>
    <xdr:to>
      <xdr:col>8</xdr:col>
      <xdr:colOff>523875</xdr:colOff>
      <xdr:row>68</xdr:row>
      <xdr:rowOff>323850</xdr:rowOff>
    </xdr:to>
    <xdr:pic>
      <xdr:nvPicPr>
        <xdr:cNvPr id="49" name="CheckBox51"/>
        <xdr:cNvPicPr preferRelativeResize="1">
          <a:picLocks noChangeAspect="1"/>
        </xdr:cNvPicPr>
      </xdr:nvPicPr>
      <xdr:blipFill>
        <a:blip r:embed="rId49"/>
        <a:stretch>
          <a:fillRect/>
        </a:stretch>
      </xdr:blipFill>
      <xdr:spPr>
        <a:xfrm>
          <a:off x="400050" y="26565225"/>
          <a:ext cx="4391025" cy="314325"/>
        </a:xfrm>
        <a:prstGeom prst="rect">
          <a:avLst/>
        </a:prstGeom>
        <a:noFill/>
        <a:ln w="9525" cmpd="sng">
          <a:noFill/>
        </a:ln>
      </xdr:spPr>
    </xdr:pic>
    <xdr:clientData/>
  </xdr:twoCellAnchor>
  <xdr:twoCellAnchor editAs="oneCell">
    <xdr:from>
      <xdr:col>1</xdr:col>
      <xdr:colOff>400050</xdr:colOff>
      <xdr:row>69</xdr:row>
      <xdr:rowOff>0</xdr:rowOff>
    </xdr:from>
    <xdr:to>
      <xdr:col>8</xdr:col>
      <xdr:colOff>523875</xdr:colOff>
      <xdr:row>69</xdr:row>
      <xdr:rowOff>314325</xdr:rowOff>
    </xdr:to>
    <xdr:pic>
      <xdr:nvPicPr>
        <xdr:cNvPr id="50" name="CheckBox52"/>
        <xdr:cNvPicPr preferRelativeResize="1">
          <a:picLocks noChangeAspect="1"/>
        </xdr:cNvPicPr>
      </xdr:nvPicPr>
      <xdr:blipFill>
        <a:blip r:embed="rId50"/>
        <a:stretch>
          <a:fillRect/>
        </a:stretch>
      </xdr:blipFill>
      <xdr:spPr>
        <a:xfrm>
          <a:off x="400050" y="26946225"/>
          <a:ext cx="4391025" cy="314325"/>
        </a:xfrm>
        <a:prstGeom prst="rect">
          <a:avLst/>
        </a:prstGeom>
        <a:noFill/>
        <a:ln w="9525" cmpd="sng">
          <a:noFill/>
        </a:ln>
      </xdr:spPr>
    </xdr:pic>
    <xdr:clientData/>
  </xdr:twoCellAnchor>
  <xdr:twoCellAnchor editAs="oneCell">
    <xdr:from>
      <xdr:col>1</xdr:col>
      <xdr:colOff>400050</xdr:colOff>
      <xdr:row>70</xdr:row>
      <xdr:rowOff>0</xdr:rowOff>
    </xdr:from>
    <xdr:to>
      <xdr:col>8</xdr:col>
      <xdr:colOff>523875</xdr:colOff>
      <xdr:row>70</xdr:row>
      <xdr:rowOff>314325</xdr:rowOff>
    </xdr:to>
    <xdr:pic>
      <xdr:nvPicPr>
        <xdr:cNvPr id="51" name="CheckBox53"/>
        <xdr:cNvPicPr preferRelativeResize="1">
          <a:picLocks noChangeAspect="1"/>
        </xdr:cNvPicPr>
      </xdr:nvPicPr>
      <xdr:blipFill>
        <a:blip r:embed="rId51"/>
        <a:stretch>
          <a:fillRect/>
        </a:stretch>
      </xdr:blipFill>
      <xdr:spPr>
        <a:xfrm>
          <a:off x="400050" y="27336750"/>
          <a:ext cx="4391025" cy="314325"/>
        </a:xfrm>
        <a:prstGeom prst="rect">
          <a:avLst/>
        </a:prstGeom>
        <a:noFill/>
        <a:ln w="9525" cmpd="sng">
          <a:noFill/>
        </a:ln>
      </xdr:spPr>
    </xdr:pic>
    <xdr:clientData/>
  </xdr:twoCellAnchor>
  <xdr:twoCellAnchor editAs="oneCell">
    <xdr:from>
      <xdr:col>1</xdr:col>
      <xdr:colOff>400050</xdr:colOff>
      <xdr:row>71</xdr:row>
      <xdr:rowOff>0</xdr:rowOff>
    </xdr:from>
    <xdr:to>
      <xdr:col>8</xdr:col>
      <xdr:colOff>523875</xdr:colOff>
      <xdr:row>71</xdr:row>
      <xdr:rowOff>314325</xdr:rowOff>
    </xdr:to>
    <xdr:pic>
      <xdr:nvPicPr>
        <xdr:cNvPr id="52" name="CheckBox54"/>
        <xdr:cNvPicPr preferRelativeResize="1">
          <a:picLocks noChangeAspect="1"/>
        </xdr:cNvPicPr>
      </xdr:nvPicPr>
      <xdr:blipFill>
        <a:blip r:embed="rId52"/>
        <a:stretch>
          <a:fillRect/>
        </a:stretch>
      </xdr:blipFill>
      <xdr:spPr>
        <a:xfrm>
          <a:off x="400050" y="27727275"/>
          <a:ext cx="4391025" cy="314325"/>
        </a:xfrm>
        <a:prstGeom prst="rect">
          <a:avLst/>
        </a:prstGeom>
        <a:noFill/>
        <a:ln w="9525" cmpd="sng">
          <a:noFill/>
        </a:ln>
      </xdr:spPr>
    </xdr:pic>
    <xdr:clientData/>
  </xdr:twoCellAnchor>
  <xdr:twoCellAnchor editAs="oneCell">
    <xdr:from>
      <xdr:col>1</xdr:col>
      <xdr:colOff>400050</xdr:colOff>
      <xdr:row>72</xdr:row>
      <xdr:rowOff>0</xdr:rowOff>
    </xdr:from>
    <xdr:to>
      <xdr:col>8</xdr:col>
      <xdr:colOff>523875</xdr:colOff>
      <xdr:row>72</xdr:row>
      <xdr:rowOff>314325</xdr:rowOff>
    </xdr:to>
    <xdr:pic>
      <xdr:nvPicPr>
        <xdr:cNvPr id="53" name="CheckBox55"/>
        <xdr:cNvPicPr preferRelativeResize="1">
          <a:picLocks noChangeAspect="1"/>
        </xdr:cNvPicPr>
      </xdr:nvPicPr>
      <xdr:blipFill>
        <a:blip r:embed="rId53"/>
        <a:stretch>
          <a:fillRect/>
        </a:stretch>
      </xdr:blipFill>
      <xdr:spPr>
        <a:xfrm>
          <a:off x="400050" y="28117800"/>
          <a:ext cx="4391025" cy="314325"/>
        </a:xfrm>
        <a:prstGeom prst="rect">
          <a:avLst/>
        </a:prstGeom>
        <a:noFill/>
        <a:ln w="9525" cmpd="sng">
          <a:noFill/>
        </a:ln>
      </xdr:spPr>
    </xdr:pic>
    <xdr:clientData/>
  </xdr:twoCellAnchor>
  <xdr:twoCellAnchor editAs="oneCell">
    <xdr:from>
      <xdr:col>1</xdr:col>
      <xdr:colOff>400050</xdr:colOff>
      <xdr:row>73</xdr:row>
      <xdr:rowOff>0</xdr:rowOff>
    </xdr:from>
    <xdr:to>
      <xdr:col>8</xdr:col>
      <xdr:colOff>523875</xdr:colOff>
      <xdr:row>73</xdr:row>
      <xdr:rowOff>314325</xdr:rowOff>
    </xdr:to>
    <xdr:pic>
      <xdr:nvPicPr>
        <xdr:cNvPr id="54" name="CheckBox56"/>
        <xdr:cNvPicPr preferRelativeResize="1">
          <a:picLocks noChangeAspect="1"/>
        </xdr:cNvPicPr>
      </xdr:nvPicPr>
      <xdr:blipFill>
        <a:blip r:embed="rId54"/>
        <a:stretch>
          <a:fillRect/>
        </a:stretch>
      </xdr:blipFill>
      <xdr:spPr>
        <a:xfrm>
          <a:off x="400050" y="28508325"/>
          <a:ext cx="4391025" cy="314325"/>
        </a:xfrm>
        <a:prstGeom prst="rect">
          <a:avLst/>
        </a:prstGeom>
        <a:noFill/>
        <a:ln w="9525" cmpd="sng">
          <a:noFill/>
        </a:ln>
      </xdr:spPr>
    </xdr:pic>
    <xdr:clientData/>
  </xdr:twoCellAnchor>
  <xdr:twoCellAnchor editAs="oneCell">
    <xdr:from>
      <xdr:col>1</xdr:col>
      <xdr:colOff>400050</xdr:colOff>
      <xdr:row>74</xdr:row>
      <xdr:rowOff>0</xdr:rowOff>
    </xdr:from>
    <xdr:to>
      <xdr:col>8</xdr:col>
      <xdr:colOff>523875</xdr:colOff>
      <xdr:row>74</xdr:row>
      <xdr:rowOff>314325</xdr:rowOff>
    </xdr:to>
    <xdr:pic>
      <xdr:nvPicPr>
        <xdr:cNvPr id="55" name="CheckBox57"/>
        <xdr:cNvPicPr preferRelativeResize="1">
          <a:picLocks noChangeAspect="1"/>
        </xdr:cNvPicPr>
      </xdr:nvPicPr>
      <xdr:blipFill>
        <a:blip r:embed="rId55"/>
        <a:stretch>
          <a:fillRect/>
        </a:stretch>
      </xdr:blipFill>
      <xdr:spPr>
        <a:xfrm>
          <a:off x="400050" y="28898850"/>
          <a:ext cx="4391025" cy="314325"/>
        </a:xfrm>
        <a:prstGeom prst="rect">
          <a:avLst/>
        </a:prstGeom>
        <a:noFill/>
        <a:ln w="9525" cmpd="sng">
          <a:noFill/>
        </a:ln>
      </xdr:spPr>
    </xdr:pic>
    <xdr:clientData/>
  </xdr:twoCellAnchor>
  <xdr:twoCellAnchor editAs="oneCell">
    <xdr:from>
      <xdr:col>1</xdr:col>
      <xdr:colOff>400050</xdr:colOff>
      <xdr:row>75</xdr:row>
      <xdr:rowOff>0</xdr:rowOff>
    </xdr:from>
    <xdr:to>
      <xdr:col>8</xdr:col>
      <xdr:colOff>523875</xdr:colOff>
      <xdr:row>75</xdr:row>
      <xdr:rowOff>314325</xdr:rowOff>
    </xdr:to>
    <xdr:pic>
      <xdr:nvPicPr>
        <xdr:cNvPr id="56" name="CheckBox58"/>
        <xdr:cNvPicPr preferRelativeResize="1">
          <a:picLocks noChangeAspect="1"/>
        </xdr:cNvPicPr>
      </xdr:nvPicPr>
      <xdr:blipFill>
        <a:blip r:embed="rId56"/>
        <a:stretch>
          <a:fillRect/>
        </a:stretch>
      </xdr:blipFill>
      <xdr:spPr>
        <a:xfrm>
          <a:off x="400050" y="29289375"/>
          <a:ext cx="4391025" cy="314325"/>
        </a:xfrm>
        <a:prstGeom prst="rect">
          <a:avLst/>
        </a:prstGeom>
        <a:noFill/>
        <a:ln w="9525" cmpd="sng">
          <a:noFill/>
        </a:ln>
      </xdr:spPr>
    </xdr:pic>
    <xdr:clientData/>
  </xdr:twoCellAnchor>
  <xdr:twoCellAnchor editAs="oneCell">
    <xdr:from>
      <xdr:col>1</xdr:col>
      <xdr:colOff>400050</xdr:colOff>
      <xdr:row>76</xdr:row>
      <xdr:rowOff>0</xdr:rowOff>
    </xdr:from>
    <xdr:to>
      <xdr:col>8</xdr:col>
      <xdr:colOff>523875</xdr:colOff>
      <xdr:row>76</xdr:row>
      <xdr:rowOff>314325</xdr:rowOff>
    </xdr:to>
    <xdr:pic>
      <xdr:nvPicPr>
        <xdr:cNvPr id="57" name="CheckBox59"/>
        <xdr:cNvPicPr preferRelativeResize="1">
          <a:picLocks noChangeAspect="1"/>
        </xdr:cNvPicPr>
      </xdr:nvPicPr>
      <xdr:blipFill>
        <a:blip r:embed="rId57"/>
        <a:stretch>
          <a:fillRect/>
        </a:stretch>
      </xdr:blipFill>
      <xdr:spPr>
        <a:xfrm>
          <a:off x="400050" y="29679900"/>
          <a:ext cx="4391025" cy="314325"/>
        </a:xfrm>
        <a:prstGeom prst="rect">
          <a:avLst/>
        </a:prstGeom>
        <a:noFill/>
        <a:ln w="9525" cmpd="sng">
          <a:noFill/>
        </a:ln>
      </xdr:spPr>
    </xdr:pic>
    <xdr:clientData/>
  </xdr:twoCellAnchor>
  <xdr:twoCellAnchor editAs="oneCell">
    <xdr:from>
      <xdr:col>1</xdr:col>
      <xdr:colOff>409575</xdr:colOff>
      <xdr:row>63</xdr:row>
      <xdr:rowOff>0</xdr:rowOff>
    </xdr:from>
    <xdr:to>
      <xdr:col>8</xdr:col>
      <xdr:colOff>523875</xdr:colOff>
      <xdr:row>63</xdr:row>
      <xdr:rowOff>323850</xdr:rowOff>
    </xdr:to>
    <xdr:pic>
      <xdr:nvPicPr>
        <xdr:cNvPr id="58" name="OptionButton2"/>
        <xdr:cNvPicPr preferRelativeResize="1">
          <a:picLocks noChangeAspect="1"/>
        </xdr:cNvPicPr>
      </xdr:nvPicPr>
      <xdr:blipFill>
        <a:blip r:embed="rId58"/>
        <a:stretch>
          <a:fillRect/>
        </a:stretch>
      </xdr:blipFill>
      <xdr:spPr>
        <a:xfrm>
          <a:off x="409575" y="24603075"/>
          <a:ext cx="4381500" cy="323850"/>
        </a:xfrm>
        <a:prstGeom prst="rect">
          <a:avLst/>
        </a:prstGeom>
        <a:noFill/>
        <a:ln w="9525" cmpd="sng">
          <a:noFill/>
        </a:ln>
      </xdr:spPr>
    </xdr:pic>
    <xdr:clientData/>
  </xdr:twoCellAnchor>
  <xdr:twoCellAnchor editAs="oneCell">
    <xdr:from>
      <xdr:col>1</xdr:col>
      <xdr:colOff>400050</xdr:colOff>
      <xdr:row>64</xdr:row>
      <xdr:rowOff>0</xdr:rowOff>
    </xdr:from>
    <xdr:to>
      <xdr:col>8</xdr:col>
      <xdr:colOff>514350</xdr:colOff>
      <xdr:row>64</xdr:row>
      <xdr:rowOff>323850</xdr:rowOff>
    </xdr:to>
    <xdr:pic>
      <xdr:nvPicPr>
        <xdr:cNvPr id="59" name="OptionButton3"/>
        <xdr:cNvPicPr preferRelativeResize="1">
          <a:picLocks noChangeAspect="1"/>
        </xdr:cNvPicPr>
      </xdr:nvPicPr>
      <xdr:blipFill>
        <a:blip r:embed="rId59"/>
        <a:stretch>
          <a:fillRect/>
        </a:stretch>
      </xdr:blipFill>
      <xdr:spPr>
        <a:xfrm>
          <a:off x="400050" y="24993600"/>
          <a:ext cx="43815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B1:P23"/>
  <sheetViews>
    <sheetView showRowColHeaders="0" tabSelected="1" workbookViewId="0" topLeftCell="B1">
      <selection activeCell="B13" sqref="B13"/>
    </sheetView>
  </sheetViews>
  <sheetFormatPr defaultColWidth="9.140625" defaultRowHeight="12.75" zeroHeight="1"/>
  <cols>
    <col min="1" max="1" width="9.00390625" style="0" hidden="1" customWidth="1"/>
    <col min="2" max="2" width="5.421875" style="0" customWidth="1"/>
    <col min="3" max="3" width="80.8515625" style="0" customWidth="1"/>
    <col min="4" max="4" width="5.8515625" style="0" customWidth="1"/>
    <col min="5" max="6" width="0" style="0" hidden="1" customWidth="1"/>
    <col min="7" max="7" width="16.28125" style="0" hidden="1" customWidth="1"/>
    <col min="8" max="8" width="19.140625" style="0" hidden="1" customWidth="1"/>
    <col min="9" max="9" width="5.7109375" style="0" hidden="1" customWidth="1"/>
    <col min="10" max="16384" width="0" style="0" hidden="1" customWidth="1"/>
  </cols>
  <sheetData>
    <row r="1" spans="2:4" ht="15" customHeight="1">
      <c r="B1" s="43"/>
      <c r="C1" s="43"/>
      <c r="D1" s="41"/>
    </row>
    <row r="2" spans="2:4" s="6" customFormat="1" ht="102.75" customHeight="1">
      <c r="B2" s="41"/>
      <c r="C2" s="21"/>
      <c r="D2" s="41"/>
    </row>
    <row r="3" spans="2:4" s="6" customFormat="1" ht="25.5">
      <c r="B3" s="41"/>
      <c r="C3" s="45" t="s">
        <v>154</v>
      </c>
      <c r="D3" s="41"/>
    </row>
    <row r="4" spans="2:4" s="6" customFormat="1" ht="20.25">
      <c r="B4" s="41"/>
      <c r="C4" s="46" t="s">
        <v>155</v>
      </c>
      <c r="D4" s="41"/>
    </row>
    <row r="5" spans="2:4" s="6" customFormat="1" ht="8.25" customHeight="1">
      <c r="B5" s="41"/>
      <c r="C5" s="20"/>
      <c r="D5" s="41"/>
    </row>
    <row r="6" spans="2:4" s="6" customFormat="1" ht="96">
      <c r="B6" s="41"/>
      <c r="C6" s="33" t="s">
        <v>166</v>
      </c>
      <c r="D6" s="41"/>
    </row>
    <row r="7" spans="2:4" s="6" customFormat="1" ht="12.75">
      <c r="B7" s="41"/>
      <c r="C7" s="33"/>
      <c r="D7" s="41"/>
    </row>
    <row r="8" spans="2:4" s="6" customFormat="1" ht="12.75">
      <c r="B8" s="41"/>
      <c r="C8" s="110" t="s">
        <v>165</v>
      </c>
      <c r="D8" s="41"/>
    </row>
    <row r="9" spans="2:4" s="6" customFormat="1" ht="12.75">
      <c r="B9" s="41"/>
      <c r="C9" s="44"/>
      <c r="D9" s="41"/>
    </row>
    <row r="10" spans="2:16" ht="72">
      <c r="B10" s="41"/>
      <c r="C10" s="34" t="s">
        <v>4</v>
      </c>
      <c r="D10" s="41"/>
      <c r="E10" s="3"/>
      <c r="F10" s="3"/>
      <c r="G10" s="3"/>
      <c r="I10" s="3"/>
      <c r="J10" s="4"/>
      <c r="K10" s="4"/>
      <c r="L10" s="4"/>
      <c r="M10" s="4"/>
      <c r="N10" s="4"/>
      <c r="O10" s="4"/>
      <c r="P10" s="4"/>
    </row>
    <row r="11" spans="2:4" ht="144">
      <c r="B11" s="42"/>
      <c r="C11" s="35" t="s">
        <v>5</v>
      </c>
      <c r="D11" s="42"/>
    </row>
    <row r="12" spans="2:4" ht="21.75" customHeight="1">
      <c r="B12" s="43"/>
      <c r="C12" s="102"/>
      <c r="D12" s="43"/>
    </row>
    <row r="13" spans="2:4" ht="26.25" customHeight="1">
      <c r="B13" s="43"/>
      <c r="C13" s="103"/>
      <c r="D13" s="43"/>
    </row>
    <row r="14" ht="26.25" customHeight="1" hidden="1">
      <c r="H14" t="s">
        <v>156</v>
      </c>
    </row>
    <row r="15" ht="26.25" customHeight="1" hidden="1">
      <c r="H15" t="s">
        <v>157</v>
      </c>
    </row>
    <row r="16" ht="26.25" customHeight="1" hidden="1">
      <c r="H16" t="s">
        <v>158</v>
      </c>
    </row>
    <row r="17" ht="26.25" customHeight="1" hidden="1">
      <c r="H17" t="s">
        <v>159</v>
      </c>
    </row>
    <row r="18" ht="26.25" customHeight="1" hidden="1"/>
    <row r="19" ht="26.25" customHeight="1" hidden="1">
      <c r="H19" t="s">
        <v>160</v>
      </c>
    </row>
    <row r="20" ht="26.25" customHeight="1" hidden="1">
      <c r="H20" t="s">
        <v>161</v>
      </c>
    </row>
    <row r="21" ht="26.25" customHeight="1" hidden="1">
      <c r="H21" t="s">
        <v>162</v>
      </c>
    </row>
    <row r="22" ht="26.25" customHeight="1" hidden="1">
      <c r="H22" t="s">
        <v>163</v>
      </c>
    </row>
    <row r="23" ht="12.75" hidden="1">
      <c r="H23" t="s">
        <v>164</v>
      </c>
    </row>
  </sheetData>
  <sheetProtection password="DA49" sheet="1" objects="1" scenarios="1"/>
  <mergeCells count="1">
    <mergeCell ref="C12:C1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AE70"/>
  <sheetViews>
    <sheetView showRowColHeaders="0" workbookViewId="0" topLeftCell="B1">
      <pane ySplit="1" topLeftCell="BM2" activePane="bottomLeft" state="frozen"/>
      <selection pane="topLeft" activeCell="A1" sqref="A1"/>
      <selection pane="bottomLeft" activeCell="A1" sqref="A1"/>
    </sheetView>
  </sheetViews>
  <sheetFormatPr defaultColWidth="9.140625" defaultRowHeight="30.75" customHeight="1" zeroHeight="1"/>
  <cols>
    <col min="1" max="1" width="3.140625" style="1" hidden="1" customWidth="1"/>
    <col min="2" max="3" width="9.140625" style="29" customWidth="1"/>
    <col min="4" max="4" width="10.7109375" style="29" bestFit="1" customWidth="1"/>
    <col min="5" max="6" width="9.140625" style="29" customWidth="1"/>
    <col min="7" max="7" width="13.7109375" style="29" customWidth="1"/>
    <col min="8" max="9" width="9.140625" style="29" customWidth="1"/>
    <col min="10" max="10" width="9.140625" style="30" customWidth="1"/>
    <col min="11" max="11" width="6.8515625" style="30" customWidth="1"/>
    <col min="12" max="12" width="0.85546875" style="38" customWidth="1"/>
    <col min="13" max="13" width="21.57421875" style="9" hidden="1" customWidth="1"/>
    <col min="14" max="14" width="9.140625" style="11" hidden="1" customWidth="1"/>
    <col min="15" max="15" width="34.8515625" style="11" hidden="1" customWidth="1"/>
    <col min="16" max="16" width="9.140625" style="11" hidden="1" customWidth="1"/>
    <col min="17" max="16384" width="9.140625" style="12" hidden="1" customWidth="1"/>
  </cols>
  <sheetData>
    <row r="1" spans="1:31" s="14" customFormat="1" ht="30.75" customHeight="1">
      <c r="A1" s="22"/>
      <c r="B1" s="47" t="s">
        <v>22</v>
      </c>
      <c r="C1" s="47"/>
      <c r="D1" s="47"/>
      <c r="E1" s="47"/>
      <c r="F1" s="47"/>
      <c r="G1" s="47"/>
      <c r="H1" s="48"/>
      <c r="I1" s="49"/>
      <c r="J1" s="49"/>
      <c r="K1" s="49"/>
      <c r="L1" s="101" t="b">
        <v>0</v>
      </c>
      <c r="M1" s="13"/>
      <c r="AE1" s="15"/>
    </row>
    <row r="2" spans="1:31" s="17" customFormat="1" ht="30.75" customHeight="1">
      <c r="A2" s="19"/>
      <c r="B2" s="50" t="s">
        <v>51</v>
      </c>
      <c r="C2" s="51"/>
      <c r="D2" s="51"/>
      <c r="E2" s="51"/>
      <c r="F2" s="51"/>
      <c r="G2" s="52"/>
      <c r="H2" s="53" t="s">
        <v>151</v>
      </c>
      <c r="I2" s="53">
        <f>SUM(K4:K26)</f>
        <v>0</v>
      </c>
      <c r="J2" s="54"/>
      <c r="K2" s="54"/>
      <c r="L2" s="101" t="b">
        <v>0</v>
      </c>
      <c r="M2" s="16"/>
      <c r="AE2" s="18"/>
    </row>
    <row r="3" spans="1:31" s="11" customFormat="1" ht="30.75" customHeight="1">
      <c r="A3" s="2"/>
      <c r="B3" s="55" t="s">
        <v>27</v>
      </c>
      <c r="C3" s="56"/>
      <c r="D3" s="57"/>
      <c r="E3" s="40"/>
      <c r="F3" s="56"/>
      <c r="G3" s="58"/>
      <c r="H3" s="56"/>
      <c r="I3" s="59"/>
      <c r="J3" s="60" t="s">
        <v>15</v>
      </c>
      <c r="K3" s="60" t="s">
        <v>16</v>
      </c>
      <c r="L3" s="101" t="b">
        <v>0</v>
      </c>
      <c r="M3" s="9"/>
      <c r="O3" s="7" t="str">
        <f>B3</f>
        <v>Airport and Approach Control Capabilities: (select applicable values)</v>
      </c>
      <c r="AE3" s="12"/>
    </row>
    <row r="4" spans="1:31" s="11" customFormat="1" ht="30.75" customHeight="1">
      <c r="A4" s="2"/>
      <c r="B4" s="56"/>
      <c r="C4" s="56"/>
      <c r="D4" s="56"/>
      <c r="E4" s="56"/>
      <c r="F4" s="56"/>
      <c r="G4" s="56"/>
      <c r="H4" s="56"/>
      <c r="I4" s="56"/>
      <c r="J4" s="61">
        <f aca="true" t="shared" si="0" ref="J4:J9">N4</f>
        <v>0</v>
      </c>
      <c r="K4" s="62">
        <f aca="true" t="shared" si="1" ref="K4:K9">IF(L4,N4,"")</f>
      </c>
      <c r="L4" s="101" t="b">
        <v>0</v>
      </c>
      <c r="M4" s="9"/>
      <c r="N4" s="8">
        <v>0</v>
      </c>
      <c r="O4" s="8" t="s">
        <v>145</v>
      </c>
      <c r="P4" s="8">
        <v>0</v>
      </c>
      <c r="AE4" s="12"/>
    </row>
    <row r="5" spans="1:16" s="11" customFormat="1" ht="30.75" customHeight="1">
      <c r="A5" s="2"/>
      <c r="B5" s="55"/>
      <c r="C5" s="63"/>
      <c r="D5" s="63"/>
      <c r="E5" s="63"/>
      <c r="F5" s="63"/>
      <c r="G5" s="56"/>
      <c r="H5" s="56"/>
      <c r="I5" s="64"/>
      <c r="J5" s="61">
        <f t="shared" si="0"/>
        <v>-10</v>
      </c>
      <c r="K5" s="62">
        <f t="shared" si="1"/>
      </c>
      <c r="L5" s="101" t="b">
        <v>0</v>
      </c>
      <c r="M5" s="9"/>
      <c r="N5" s="8">
        <v>-10</v>
      </c>
      <c r="O5" s="8" t="s">
        <v>38</v>
      </c>
      <c r="P5" s="8">
        <v>0</v>
      </c>
    </row>
    <row r="6" spans="1:16" s="11" customFormat="1" ht="30.75" customHeight="1">
      <c r="A6" s="2"/>
      <c r="B6" s="63"/>
      <c r="C6" s="55"/>
      <c r="D6" s="55"/>
      <c r="E6" s="55"/>
      <c r="F6" s="55"/>
      <c r="G6" s="57"/>
      <c r="H6" s="57"/>
      <c r="I6" s="65"/>
      <c r="J6" s="61">
        <f t="shared" si="0"/>
        <v>-15</v>
      </c>
      <c r="K6" s="62">
        <f t="shared" si="1"/>
      </c>
      <c r="L6" s="101" t="b">
        <v>0</v>
      </c>
      <c r="M6" s="9"/>
      <c r="N6" s="8">
        <v>-15</v>
      </c>
      <c r="O6" s="8" t="s">
        <v>39</v>
      </c>
      <c r="P6" s="8">
        <v>-10</v>
      </c>
    </row>
    <row r="7" spans="1:16" s="11" customFormat="1" ht="30.75" customHeight="1">
      <c r="A7" s="2"/>
      <c r="B7" s="55"/>
      <c r="C7" s="63"/>
      <c r="D7" s="63"/>
      <c r="E7" s="63"/>
      <c r="F7" s="63"/>
      <c r="G7" s="66"/>
      <c r="H7" s="56"/>
      <c r="I7" s="56"/>
      <c r="J7" s="61">
        <f t="shared" si="0"/>
        <v>-30</v>
      </c>
      <c r="K7" s="62">
        <f t="shared" si="1"/>
      </c>
      <c r="L7" s="101" t="b">
        <v>0</v>
      </c>
      <c r="M7" s="9"/>
      <c r="N7" s="8">
        <v>-30</v>
      </c>
      <c r="O7" s="8" t="s">
        <v>40</v>
      </c>
      <c r="P7" s="8">
        <v>-15</v>
      </c>
    </row>
    <row r="8" spans="1:20" s="11" customFormat="1" ht="30.75" customHeight="1" hidden="1">
      <c r="A8" s="2"/>
      <c r="B8" s="56"/>
      <c r="C8" s="56"/>
      <c r="D8" s="56"/>
      <c r="E8" s="56"/>
      <c r="F8" s="56"/>
      <c r="G8" s="56"/>
      <c r="H8" s="56"/>
      <c r="I8" s="56"/>
      <c r="J8" s="61">
        <f t="shared" si="0"/>
        <v>0</v>
      </c>
      <c r="K8" s="62">
        <f t="shared" si="1"/>
      </c>
      <c r="L8" s="101" t="b">
        <v>0</v>
      </c>
      <c r="M8" s="9"/>
      <c r="N8" s="8"/>
      <c r="O8" s="8" t="s">
        <v>41</v>
      </c>
      <c r="P8" s="8">
        <v>-30</v>
      </c>
      <c r="S8" s="11">
        <v>0</v>
      </c>
      <c r="T8" s="11" t="s">
        <v>79</v>
      </c>
    </row>
    <row r="9" spans="1:20" s="11" customFormat="1" ht="30.75" customHeight="1" hidden="1">
      <c r="A9" s="2"/>
      <c r="B9" s="56"/>
      <c r="C9" s="56"/>
      <c r="D9" s="56"/>
      <c r="E9" s="56"/>
      <c r="F9" s="56"/>
      <c r="G9" s="56"/>
      <c r="H9" s="56"/>
      <c r="I9" s="56"/>
      <c r="J9" s="61">
        <f t="shared" si="0"/>
        <v>0</v>
      </c>
      <c r="K9" s="62">
        <f t="shared" si="1"/>
      </c>
      <c r="L9" s="101" t="b">
        <v>0</v>
      </c>
      <c r="M9" s="9"/>
      <c r="N9" s="8"/>
      <c r="O9" s="8" t="s">
        <v>42</v>
      </c>
      <c r="P9" s="8">
        <v>-30</v>
      </c>
      <c r="S9" s="11">
        <v>81</v>
      </c>
      <c r="T9" s="11" t="s">
        <v>80</v>
      </c>
    </row>
    <row r="10" spans="1:16" s="11" customFormat="1" ht="30.75" customHeight="1">
      <c r="A10" s="2"/>
      <c r="B10" s="56"/>
      <c r="C10" s="56"/>
      <c r="D10" s="56"/>
      <c r="E10" s="56"/>
      <c r="F10" s="56"/>
      <c r="G10" s="56"/>
      <c r="H10" s="56"/>
      <c r="I10" s="56"/>
      <c r="J10" s="61">
        <f>N10</f>
        <v>0</v>
      </c>
      <c r="K10" s="62">
        <f>IF(L10,N10,"")</f>
      </c>
      <c r="L10" s="101" t="b">
        <v>0</v>
      </c>
      <c r="M10" s="9"/>
      <c r="N10" s="8">
        <v>0</v>
      </c>
      <c r="O10" s="8" t="s">
        <v>20</v>
      </c>
      <c r="P10" s="8">
        <v>0</v>
      </c>
    </row>
    <row r="11" spans="1:15" s="11" customFormat="1" ht="30.75" customHeight="1">
      <c r="A11" s="2"/>
      <c r="B11" s="55" t="s">
        <v>6</v>
      </c>
      <c r="C11" s="56"/>
      <c r="D11" s="56"/>
      <c r="E11" s="56"/>
      <c r="F11" s="56"/>
      <c r="G11" s="56"/>
      <c r="H11" s="56"/>
      <c r="I11" s="59"/>
      <c r="J11" s="67"/>
      <c r="K11" s="67"/>
      <c r="L11" s="101" t="b">
        <v>0</v>
      </c>
      <c r="M11" s="9"/>
      <c r="O11" s="7" t="str">
        <f>B11</f>
        <v>Expected Approach: (select applicable values)</v>
      </c>
    </row>
    <row r="12" spans="1:16" s="11" customFormat="1" ht="30.75" customHeight="1">
      <c r="A12" s="2"/>
      <c r="B12" s="56"/>
      <c r="C12" s="56"/>
      <c r="D12" s="56"/>
      <c r="E12" s="56"/>
      <c r="F12" s="56"/>
      <c r="G12" s="56"/>
      <c r="H12" s="56"/>
      <c r="I12" s="56"/>
      <c r="J12" s="61">
        <f aca="true" t="shared" si="2" ref="J12:J17">N12</f>
        <v>-20</v>
      </c>
      <c r="K12" s="62">
        <f aca="true" t="shared" si="3" ref="K12:K17">IF(L12,N12,"")</f>
      </c>
      <c r="L12" s="101" t="b">
        <v>0</v>
      </c>
      <c r="M12" s="9"/>
      <c r="N12" s="11">
        <v>-20</v>
      </c>
      <c r="O12" s="11" t="s">
        <v>23</v>
      </c>
      <c r="P12" s="11">
        <v>-20</v>
      </c>
    </row>
    <row r="13" spans="1:16" s="11" customFormat="1" ht="30.75" customHeight="1">
      <c r="A13" s="2"/>
      <c r="B13" s="56"/>
      <c r="C13" s="56"/>
      <c r="D13" s="56"/>
      <c r="E13" s="56"/>
      <c r="F13" s="56"/>
      <c r="G13" s="58"/>
      <c r="H13" s="56"/>
      <c r="I13" s="56"/>
      <c r="J13" s="61">
        <f t="shared" si="2"/>
        <v>0</v>
      </c>
      <c r="K13" s="62">
        <f t="shared" si="3"/>
      </c>
      <c r="L13" s="101" t="b">
        <v>0</v>
      </c>
      <c r="M13" s="9"/>
      <c r="N13" s="11">
        <v>0</v>
      </c>
      <c r="O13" s="11" t="s">
        <v>43</v>
      </c>
      <c r="P13" s="11">
        <v>0</v>
      </c>
    </row>
    <row r="14" spans="1:16" s="11" customFormat="1" ht="30.75" customHeight="1">
      <c r="A14" s="2"/>
      <c r="B14" s="55"/>
      <c r="C14" s="63"/>
      <c r="D14" s="63"/>
      <c r="E14" s="63"/>
      <c r="F14" s="63"/>
      <c r="G14" s="57"/>
      <c r="H14" s="56"/>
      <c r="I14" s="56"/>
      <c r="J14" s="61">
        <f t="shared" si="2"/>
        <v>-15</v>
      </c>
      <c r="K14" s="62">
        <f t="shared" si="3"/>
      </c>
      <c r="L14" s="101" t="b">
        <v>0</v>
      </c>
      <c r="M14" s="9"/>
      <c r="N14" s="11">
        <v>-15</v>
      </c>
      <c r="O14" s="11" t="s">
        <v>44</v>
      </c>
      <c r="P14" s="11">
        <v>-15</v>
      </c>
    </row>
    <row r="15" spans="1:16" s="11" customFormat="1" ht="30.75" customHeight="1">
      <c r="A15" s="2"/>
      <c r="B15" s="63"/>
      <c r="C15" s="63"/>
      <c r="D15" s="63"/>
      <c r="E15" s="63"/>
      <c r="F15" s="63"/>
      <c r="G15" s="57"/>
      <c r="H15" s="57"/>
      <c r="I15" s="64"/>
      <c r="J15" s="61">
        <f t="shared" si="2"/>
        <v>-20</v>
      </c>
      <c r="K15" s="62">
        <f t="shared" si="3"/>
      </c>
      <c r="L15" s="101" t="b">
        <v>0</v>
      </c>
      <c r="M15" s="9"/>
      <c r="N15" s="11">
        <v>-20</v>
      </c>
      <c r="O15" s="11" t="s">
        <v>150</v>
      </c>
      <c r="P15" s="11">
        <v>-20</v>
      </c>
    </row>
    <row r="16" spans="1:16" s="11" customFormat="1" ht="30.75" customHeight="1">
      <c r="A16" s="2"/>
      <c r="B16" s="55"/>
      <c r="C16" s="63"/>
      <c r="D16" s="63"/>
      <c r="E16" s="63"/>
      <c r="F16" s="63"/>
      <c r="G16" s="66"/>
      <c r="H16" s="57"/>
      <c r="I16" s="65"/>
      <c r="J16" s="61">
        <f t="shared" si="2"/>
        <v>-30</v>
      </c>
      <c r="K16" s="62">
        <f t="shared" si="3"/>
      </c>
      <c r="L16" s="101" t="b">
        <v>0</v>
      </c>
      <c r="M16" s="9"/>
      <c r="N16" s="11">
        <v>-30</v>
      </c>
      <c r="O16" s="11" t="s">
        <v>45</v>
      </c>
      <c r="P16" s="11">
        <v>-30</v>
      </c>
    </row>
    <row r="17" spans="1:20" s="11" customFormat="1" ht="30.75" customHeight="1">
      <c r="A17" s="2"/>
      <c r="B17" s="56"/>
      <c r="C17" s="56"/>
      <c r="D17" s="56"/>
      <c r="E17" s="56"/>
      <c r="F17" s="56"/>
      <c r="G17" s="56"/>
      <c r="H17" s="56"/>
      <c r="I17" s="56"/>
      <c r="J17" s="61">
        <f t="shared" si="2"/>
        <v>-30</v>
      </c>
      <c r="K17" s="62">
        <f t="shared" si="3"/>
      </c>
      <c r="L17" s="101" t="b">
        <v>0</v>
      </c>
      <c r="M17" s="9"/>
      <c r="N17" s="11">
        <v>-30</v>
      </c>
      <c r="O17" s="11" t="s">
        <v>46</v>
      </c>
      <c r="P17" s="11">
        <v>-30</v>
      </c>
      <c r="S17" s="11">
        <v>0</v>
      </c>
      <c r="T17" s="11" t="s">
        <v>79</v>
      </c>
    </row>
    <row r="18" spans="2:21" ht="30.75" customHeight="1">
      <c r="B18" s="55" t="s">
        <v>10</v>
      </c>
      <c r="C18" s="56"/>
      <c r="D18" s="56"/>
      <c r="E18" s="56"/>
      <c r="F18" s="56"/>
      <c r="G18" s="56"/>
      <c r="H18" s="56"/>
      <c r="I18" s="59"/>
      <c r="J18" s="67"/>
      <c r="K18" s="67"/>
      <c r="L18" s="101" t="b">
        <v>0</v>
      </c>
      <c r="O18" s="7" t="str">
        <f>B18</f>
        <v>Runway Lighting: (select applicable value)</v>
      </c>
      <c r="Q18" s="11"/>
      <c r="R18" s="11"/>
      <c r="S18" s="11"/>
      <c r="T18" s="11"/>
      <c r="U18" s="11"/>
    </row>
    <row r="19" spans="2:21" ht="30.75" customHeight="1">
      <c r="B19" s="56"/>
      <c r="C19" s="56"/>
      <c r="D19" s="56"/>
      <c r="E19" s="56"/>
      <c r="F19" s="56"/>
      <c r="G19" s="56"/>
      <c r="H19" s="56"/>
      <c r="I19" s="56"/>
      <c r="J19" s="61">
        <f>N19</f>
        <v>0</v>
      </c>
      <c r="K19" s="62">
        <f>IF(L19,N19,"")</f>
      </c>
      <c r="L19" s="101" t="b">
        <v>0</v>
      </c>
      <c r="N19" s="11">
        <v>0</v>
      </c>
      <c r="O19" s="11" t="s">
        <v>47</v>
      </c>
      <c r="P19" s="11">
        <v>0</v>
      </c>
      <c r="Q19" s="11"/>
      <c r="R19" s="11"/>
      <c r="S19" s="11"/>
      <c r="T19" s="11"/>
      <c r="U19" s="11"/>
    </row>
    <row r="20" spans="2:21" ht="30.75" customHeight="1">
      <c r="B20" s="56"/>
      <c r="C20" s="56"/>
      <c r="D20" s="56"/>
      <c r="E20" s="56"/>
      <c r="F20" s="56"/>
      <c r="G20" s="56"/>
      <c r="H20" s="56"/>
      <c r="I20" s="56"/>
      <c r="J20" s="61">
        <f>N20</f>
        <v>-30</v>
      </c>
      <c r="K20" s="62">
        <f>IF(L20,N20,"")</f>
      </c>
      <c r="L20" s="101" t="b">
        <v>0</v>
      </c>
      <c r="N20" s="11">
        <v>-30</v>
      </c>
      <c r="O20" s="11" t="s">
        <v>48</v>
      </c>
      <c r="P20" s="11">
        <v>-30</v>
      </c>
      <c r="Q20" s="11"/>
      <c r="R20" s="11"/>
      <c r="S20" s="11"/>
      <c r="T20" s="11"/>
      <c r="U20" s="11"/>
    </row>
    <row r="21" spans="2:21" ht="30.75" customHeight="1">
      <c r="B21" s="55" t="s">
        <v>7</v>
      </c>
      <c r="C21" s="56"/>
      <c r="D21" s="56"/>
      <c r="E21" s="56"/>
      <c r="F21" s="56"/>
      <c r="G21" s="56"/>
      <c r="H21" s="56"/>
      <c r="I21" s="59"/>
      <c r="J21" s="67"/>
      <c r="K21" s="67"/>
      <c r="L21" s="101" t="b">
        <v>0</v>
      </c>
      <c r="O21" s="7" t="str">
        <f>B21</f>
        <v>Controller/Pilot Language Skills: (select applicable values)</v>
      </c>
      <c r="Q21" s="11"/>
      <c r="R21" s="11"/>
      <c r="S21" s="11"/>
      <c r="T21" s="11"/>
      <c r="U21" s="11"/>
    </row>
    <row r="22" spans="2:21" ht="30.75" customHeight="1">
      <c r="B22" s="55"/>
      <c r="C22" s="56"/>
      <c r="D22" s="56"/>
      <c r="E22" s="56"/>
      <c r="F22" s="56"/>
      <c r="G22" s="56"/>
      <c r="H22" s="56"/>
      <c r="I22" s="56"/>
      <c r="J22" s="61">
        <f>N22</f>
        <v>-20</v>
      </c>
      <c r="K22" s="62">
        <f>IF(L22,N22,"")</f>
      </c>
      <c r="L22" s="101" t="b">
        <v>0</v>
      </c>
      <c r="N22" s="11">
        <v>-20</v>
      </c>
      <c r="O22" s="11" t="s">
        <v>49</v>
      </c>
      <c r="P22" s="11">
        <v>-20</v>
      </c>
      <c r="Q22" s="11"/>
      <c r="R22" s="11"/>
      <c r="S22" s="11"/>
      <c r="T22" s="11"/>
      <c r="U22" s="11"/>
    </row>
    <row r="23" spans="2:21" ht="30.75" customHeight="1">
      <c r="B23" s="55"/>
      <c r="C23" s="56"/>
      <c r="D23" s="56"/>
      <c r="E23" s="56"/>
      <c r="F23" s="56"/>
      <c r="G23" s="56"/>
      <c r="H23" s="56"/>
      <c r="I23" s="56"/>
      <c r="J23" s="61">
        <f>N23</f>
        <v>-20</v>
      </c>
      <c r="K23" s="62">
        <f>IF(L23,N23,"")</f>
      </c>
      <c r="L23" s="101" t="b">
        <v>0</v>
      </c>
      <c r="N23" s="11">
        <v>-20</v>
      </c>
      <c r="O23" s="11" t="s">
        <v>146</v>
      </c>
      <c r="P23" s="11">
        <v>-20</v>
      </c>
      <c r="Q23" s="11"/>
      <c r="R23" s="11"/>
      <c r="S23" s="11"/>
      <c r="T23" s="11"/>
      <c r="U23" s="11"/>
    </row>
    <row r="24" spans="2:20" ht="30.75" customHeight="1">
      <c r="B24" s="55"/>
      <c r="C24" s="56"/>
      <c r="D24" s="56"/>
      <c r="E24" s="56"/>
      <c r="F24" s="56"/>
      <c r="G24" s="56"/>
      <c r="H24" s="56"/>
      <c r="I24" s="56"/>
      <c r="J24" s="61">
        <f>N24</f>
        <v>-20</v>
      </c>
      <c r="K24" s="62">
        <f>IF(L24,N24,"")</f>
      </c>
      <c r="L24" s="101" t="b">
        <v>0</v>
      </c>
      <c r="N24" s="11">
        <v>-20</v>
      </c>
      <c r="O24" s="11" t="s">
        <v>147</v>
      </c>
      <c r="P24" s="11">
        <v>-20</v>
      </c>
      <c r="Q24" s="11"/>
      <c r="R24" s="11"/>
      <c r="S24" s="11"/>
      <c r="T24" s="11"/>
    </row>
    <row r="25" spans="2:15" ht="30.75" customHeight="1">
      <c r="B25" s="55" t="s">
        <v>8</v>
      </c>
      <c r="C25" s="56"/>
      <c r="D25" s="56"/>
      <c r="E25" s="56"/>
      <c r="F25" s="56"/>
      <c r="G25" s="56"/>
      <c r="H25" s="56"/>
      <c r="I25" s="59"/>
      <c r="J25" s="67"/>
      <c r="K25" s="67"/>
      <c r="L25" s="101" t="b">
        <v>0</v>
      </c>
      <c r="O25" s="7" t="str">
        <f>B25</f>
        <v>Departure: (select applicable value)</v>
      </c>
    </row>
    <row r="26" spans="2:16" ht="30.75" customHeight="1">
      <c r="B26" s="55"/>
      <c r="C26" s="56"/>
      <c r="D26" s="56"/>
      <c r="E26" s="56"/>
      <c r="F26" s="56"/>
      <c r="G26" s="56"/>
      <c r="H26" s="56"/>
      <c r="I26" s="56"/>
      <c r="J26" s="61">
        <f>N26</f>
        <v>-10</v>
      </c>
      <c r="K26" s="62">
        <f>IF(L26,N26,"")</f>
      </c>
      <c r="L26" s="101" t="b">
        <v>0</v>
      </c>
      <c r="N26" s="11">
        <v>-10</v>
      </c>
      <c r="O26" s="11" t="s">
        <v>50</v>
      </c>
      <c r="P26" s="11">
        <v>-10</v>
      </c>
    </row>
    <row r="27" spans="2:12" ht="30.75" customHeight="1">
      <c r="B27" s="55"/>
      <c r="C27" s="56"/>
      <c r="D27" s="56"/>
      <c r="E27" s="56"/>
      <c r="F27" s="56"/>
      <c r="G27" s="56"/>
      <c r="H27" s="56"/>
      <c r="I27" s="56"/>
      <c r="J27" s="61"/>
      <c r="K27" s="61"/>
      <c r="L27" s="101" t="b">
        <v>0</v>
      </c>
    </row>
    <row r="28" spans="1:16" s="18" customFormat="1" ht="30.75" customHeight="1">
      <c r="A28" s="36"/>
      <c r="B28" s="50" t="s">
        <v>52</v>
      </c>
      <c r="C28" s="51"/>
      <c r="D28" s="51"/>
      <c r="E28" s="51"/>
      <c r="F28" s="51"/>
      <c r="G28" s="51"/>
      <c r="H28" s="53" t="s">
        <v>151</v>
      </c>
      <c r="I28" s="53" t="str">
        <f>IF(N28,SUM(M29,M39,M48,M53),"Error")</f>
        <v>Error</v>
      </c>
      <c r="J28" s="54"/>
      <c r="K28" s="54"/>
      <c r="L28" s="101" t="b">
        <v>0</v>
      </c>
      <c r="M28" s="16"/>
      <c r="N28" s="17" t="b">
        <f>AND(N29,N39,N48,N53)</f>
        <v>0</v>
      </c>
      <c r="O28" s="17"/>
      <c r="P28" s="17"/>
    </row>
    <row r="29" spans="2:17" ht="30.75" customHeight="1">
      <c r="B29" s="55" t="s">
        <v>9</v>
      </c>
      <c r="C29" s="56"/>
      <c r="D29" s="56"/>
      <c r="E29" s="56"/>
      <c r="F29" s="56"/>
      <c r="G29" s="56"/>
      <c r="H29" s="56"/>
      <c r="I29" s="59"/>
      <c r="J29" s="104" t="str">
        <f>IF(N29,"","Select one ")</f>
        <v>Select one </v>
      </c>
      <c r="K29" s="104"/>
      <c r="L29" s="101" t="b">
        <v>0</v>
      </c>
      <c r="M29" s="9">
        <f>SUM(K30:K38)</f>
        <v>0</v>
      </c>
      <c r="N29" s="5" t="b">
        <f>IF(Q29=1,TRUE,FALSE)</f>
        <v>0</v>
      </c>
      <c r="O29" s="7" t="str">
        <f>B29</f>
        <v>Your Company's Type of Operation: (select only one value)</v>
      </c>
      <c r="Q29" s="11">
        <f>SUM(Q30:Q38)</f>
        <v>0</v>
      </c>
    </row>
    <row r="30" spans="2:17" ht="30.75" customHeight="1">
      <c r="B30" s="55"/>
      <c r="C30" s="56"/>
      <c r="D30" s="56"/>
      <c r="E30" s="56"/>
      <c r="F30" s="56"/>
      <c r="G30" s="56"/>
      <c r="H30" s="56"/>
      <c r="I30" s="56"/>
      <c r="J30" s="62">
        <v>1</v>
      </c>
      <c r="K30" s="69">
        <f aca="true" t="shared" si="4" ref="K30:K58">IF(L30,N30,"")</f>
      </c>
      <c r="L30" s="101" t="b">
        <v>0</v>
      </c>
      <c r="N30" s="11">
        <v>1</v>
      </c>
      <c r="O30" s="11" t="s">
        <v>53</v>
      </c>
      <c r="P30" s="11">
        <v>1</v>
      </c>
      <c r="Q30" s="12">
        <f>IF(L30,1,0)</f>
        <v>0</v>
      </c>
    </row>
    <row r="31" spans="2:17" ht="30.75" customHeight="1">
      <c r="B31" s="55"/>
      <c r="C31" s="56"/>
      <c r="D31" s="56"/>
      <c r="E31" s="56"/>
      <c r="F31" s="56"/>
      <c r="G31" s="56"/>
      <c r="H31" s="56"/>
      <c r="I31" s="56"/>
      <c r="J31" s="62">
        <v>1.2</v>
      </c>
      <c r="K31" s="69">
        <f t="shared" si="4"/>
      </c>
      <c r="L31" s="101" t="b">
        <v>0</v>
      </c>
      <c r="N31" s="11">
        <v>1.2</v>
      </c>
      <c r="O31" s="11" t="s">
        <v>54</v>
      </c>
      <c r="P31" s="11">
        <v>1.2</v>
      </c>
      <c r="Q31" s="12">
        <f aca="true" t="shared" si="5" ref="Q31:Q38">IF(L31,1,0)</f>
        <v>0</v>
      </c>
    </row>
    <row r="32" spans="2:17" ht="30.75" customHeight="1">
      <c r="B32" s="55"/>
      <c r="C32" s="56"/>
      <c r="D32" s="56"/>
      <c r="E32" s="56"/>
      <c r="F32" s="56"/>
      <c r="G32" s="56"/>
      <c r="H32" s="56"/>
      <c r="I32" s="56"/>
      <c r="J32" s="62">
        <v>1.3</v>
      </c>
      <c r="K32" s="69">
        <f t="shared" si="4"/>
      </c>
      <c r="L32" s="101" t="b">
        <v>0</v>
      </c>
      <c r="N32" s="11">
        <v>1.3</v>
      </c>
      <c r="O32" s="11" t="s">
        <v>55</v>
      </c>
      <c r="P32" s="11">
        <v>1.3</v>
      </c>
      <c r="Q32" s="12">
        <f t="shared" si="5"/>
        <v>0</v>
      </c>
    </row>
    <row r="33" spans="2:17" ht="30.75" customHeight="1">
      <c r="B33" s="55"/>
      <c r="C33" s="56"/>
      <c r="D33" s="56"/>
      <c r="E33" s="56"/>
      <c r="F33" s="56"/>
      <c r="G33" s="56"/>
      <c r="H33" s="56"/>
      <c r="I33" s="56"/>
      <c r="J33" s="62">
        <v>1.5</v>
      </c>
      <c r="K33" s="69">
        <f t="shared" si="4"/>
      </c>
      <c r="L33" s="101" t="b">
        <v>0</v>
      </c>
      <c r="N33" s="11">
        <v>1.5</v>
      </c>
      <c r="O33" s="11" t="s">
        <v>56</v>
      </c>
      <c r="P33" s="11">
        <v>1.5</v>
      </c>
      <c r="Q33" s="12">
        <f t="shared" si="5"/>
        <v>0</v>
      </c>
    </row>
    <row r="34" spans="2:17" ht="30.75" customHeight="1">
      <c r="B34" s="55"/>
      <c r="C34" s="56"/>
      <c r="D34" s="56"/>
      <c r="E34" s="56"/>
      <c r="F34" s="56"/>
      <c r="G34" s="56"/>
      <c r="H34" s="56"/>
      <c r="I34" s="56"/>
      <c r="J34" s="62">
        <v>2</v>
      </c>
      <c r="K34" s="69">
        <f t="shared" si="4"/>
      </c>
      <c r="L34" s="101" t="b">
        <v>0</v>
      </c>
      <c r="N34" s="11">
        <v>2</v>
      </c>
      <c r="O34" s="11" t="s">
        <v>57</v>
      </c>
      <c r="P34" s="11">
        <v>2</v>
      </c>
      <c r="Q34" s="12">
        <f t="shared" si="5"/>
        <v>0</v>
      </c>
    </row>
    <row r="35" spans="2:17" ht="30.75" customHeight="1">
      <c r="B35" s="55"/>
      <c r="C35" s="56"/>
      <c r="D35" s="56"/>
      <c r="E35" s="56"/>
      <c r="F35" s="56"/>
      <c r="G35" s="56"/>
      <c r="H35" s="56"/>
      <c r="I35" s="56"/>
      <c r="J35" s="62">
        <v>2</v>
      </c>
      <c r="K35" s="69">
        <f t="shared" si="4"/>
      </c>
      <c r="L35" s="101" t="b">
        <v>0</v>
      </c>
      <c r="N35" s="11">
        <v>2</v>
      </c>
      <c r="O35" s="11" t="s">
        <v>58</v>
      </c>
      <c r="P35" s="11">
        <v>2</v>
      </c>
      <c r="Q35" s="12">
        <f t="shared" si="5"/>
        <v>0</v>
      </c>
    </row>
    <row r="36" spans="2:17" ht="30.75" customHeight="1">
      <c r="B36" s="55"/>
      <c r="C36" s="56"/>
      <c r="D36" s="56"/>
      <c r="E36" s="56"/>
      <c r="F36" s="56"/>
      <c r="G36" s="56"/>
      <c r="H36" s="56"/>
      <c r="I36" s="56"/>
      <c r="J36" s="62">
        <v>2.5</v>
      </c>
      <c r="K36" s="69">
        <f t="shared" si="4"/>
      </c>
      <c r="L36" s="101" t="b">
        <v>0</v>
      </c>
      <c r="N36" s="11">
        <v>2.5</v>
      </c>
      <c r="O36" s="11" t="s">
        <v>149</v>
      </c>
      <c r="P36" s="11">
        <v>2.5</v>
      </c>
      <c r="Q36" s="12">
        <f t="shared" si="5"/>
        <v>0</v>
      </c>
    </row>
    <row r="37" spans="2:17" ht="30.75" customHeight="1">
      <c r="B37" s="55"/>
      <c r="C37" s="56"/>
      <c r="D37" s="56"/>
      <c r="E37" s="56"/>
      <c r="F37" s="56"/>
      <c r="G37" s="56"/>
      <c r="H37" s="56"/>
      <c r="I37" s="56"/>
      <c r="J37" s="62">
        <v>1</v>
      </c>
      <c r="K37" s="69">
        <f t="shared" si="4"/>
      </c>
      <c r="L37" s="101" t="b">
        <v>0</v>
      </c>
      <c r="N37" s="11">
        <v>1</v>
      </c>
      <c r="O37" s="11" t="s">
        <v>59</v>
      </c>
      <c r="P37" s="11">
        <v>1</v>
      </c>
      <c r="Q37" s="12">
        <f t="shared" si="5"/>
        <v>0</v>
      </c>
    </row>
    <row r="38" spans="2:17" ht="30.75" customHeight="1">
      <c r="B38" s="55"/>
      <c r="C38" s="56"/>
      <c r="D38" s="56"/>
      <c r="E38" s="56"/>
      <c r="F38" s="56"/>
      <c r="G38" s="56"/>
      <c r="H38" s="56"/>
      <c r="I38" s="56"/>
      <c r="J38" s="62">
        <v>3</v>
      </c>
      <c r="K38" s="69">
        <f t="shared" si="4"/>
      </c>
      <c r="L38" s="101" t="b">
        <v>0</v>
      </c>
      <c r="N38" s="11">
        <v>3</v>
      </c>
      <c r="O38" s="11" t="s">
        <v>60</v>
      </c>
      <c r="P38" s="11">
        <v>3</v>
      </c>
      <c r="Q38" s="12">
        <f t="shared" si="5"/>
        <v>0</v>
      </c>
    </row>
    <row r="39" spans="1:20" s="11" customFormat="1" ht="30.75" customHeight="1">
      <c r="A39" s="2"/>
      <c r="B39" s="55" t="s">
        <v>11</v>
      </c>
      <c r="C39" s="56"/>
      <c r="D39" s="56"/>
      <c r="E39" s="56"/>
      <c r="F39" s="56"/>
      <c r="G39" s="56"/>
      <c r="H39" s="56"/>
      <c r="I39" s="59"/>
      <c r="J39" s="104" t="str">
        <f>IF(N39,"","Select one ")</f>
        <v>Select one </v>
      </c>
      <c r="K39" s="104"/>
      <c r="L39" s="101" t="b">
        <v>0</v>
      </c>
      <c r="M39" s="9">
        <f>SUM(M40:M47)</f>
        <v>0</v>
      </c>
      <c r="N39" s="5" t="b">
        <f>IF(Q39=1,TRUE,FALSE)</f>
        <v>0</v>
      </c>
      <c r="O39" s="7" t="str">
        <f>B39</f>
        <v>Departure/Arrival Airport: (select single highest applicable value)</v>
      </c>
      <c r="Q39" s="11">
        <f>SUM(Q40:Q47)</f>
        <v>0</v>
      </c>
      <c r="S39" s="11">
        <v>0</v>
      </c>
      <c r="T39" s="11" t="s">
        <v>79</v>
      </c>
    </row>
    <row r="40" spans="1:20" s="11" customFormat="1" ht="30.75" customHeight="1">
      <c r="A40" s="2"/>
      <c r="B40" s="55"/>
      <c r="C40" s="56"/>
      <c r="D40" s="56"/>
      <c r="E40" s="56"/>
      <c r="F40" s="56"/>
      <c r="G40" s="56"/>
      <c r="H40" s="56"/>
      <c r="I40" s="56"/>
      <c r="J40" s="62">
        <f>N40</f>
        <v>1</v>
      </c>
      <c r="K40" s="69">
        <f t="shared" si="4"/>
      </c>
      <c r="L40" s="101" t="b">
        <v>0</v>
      </c>
      <c r="M40" s="10">
        <f aca="true" t="shared" si="6" ref="M40:M47">IF(L40,N40,0)</f>
        <v>0</v>
      </c>
      <c r="N40" s="11">
        <v>1</v>
      </c>
      <c r="O40" s="11" t="s">
        <v>148</v>
      </c>
      <c r="P40" s="11">
        <v>1</v>
      </c>
      <c r="Q40" s="12">
        <f>IF(L40,1,0)</f>
        <v>0</v>
      </c>
      <c r="S40" s="11">
        <v>191</v>
      </c>
      <c r="T40" s="11" t="s">
        <v>80</v>
      </c>
    </row>
    <row r="41" spans="2:21" ht="30.75" customHeight="1">
      <c r="B41" s="55"/>
      <c r="C41" s="56"/>
      <c r="D41" s="56"/>
      <c r="E41" s="56"/>
      <c r="F41" s="56"/>
      <c r="G41" s="56"/>
      <c r="H41" s="56"/>
      <c r="I41" s="56"/>
      <c r="J41" s="62">
        <f aca="true" t="shared" si="7" ref="J41:J47">N41</f>
        <v>1</v>
      </c>
      <c r="K41" s="69">
        <f t="shared" si="4"/>
      </c>
      <c r="L41" s="101" t="b">
        <v>0</v>
      </c>
      <c r="M41" s="10">
        <f t="shared" si="6"/>
        <v>0</v>
      </c>
      <c r="N41" s="11">
        <v>1</v>
      </c>
      <c r="O41" s="11" t="s">
        <v>67</v>
      </c>
      <c r="P41" s="11">
        <v>1</v>
      </c>
      <c r="Q41" s="12">
        <f aca="true" t="shared" si="8" ref="Q41:Q47">IF(L41,1,0)</f>
        <v>0</v>
      </c>
      <c r="R41" s="11"/>
      <c r="S41" s="11">
        <v>251</v>
      </c>
      <c r="T41" s="11" t="s">
        <v>81</v>
      </c>
      <c r="U41" s="11"/>
    </row>
    <row r="42" spans="2:21" ht="30.75" customHeight="1">
      <c r="B42" s="55"/>
      <c r="C42" s="56"/>
      <c r="D42" s="56"/>
      <c r="E42" s="56"/>
      <c r="F42" s="56"/>
      <c r="G42" s="56"/>
      <c r="H42" s="56"/>
      <c r="I42" s="56"/>
      <c r="J42" s="62">
        <f t="shared" si="7"/>
        <v>1.3</v>
      </c>
      <c r="K42" s="69">
        <f t="shared" si="4"/>
      </c>
      <c r="L42" s="101" t="b">
        <v>0</v>
      </c>
      <c r="M42" s="10">
        <f t="shared" si="6"/>
        <v>0</v>
      </c>
      <c r="N42" s="11">
        <v>1.3</v>
      </c>
      <c r="O42" s="11" t="s">
        <v>68</v>
      </c>
      <c r="P42" s="11">
        <v>1.3</v>
      </c>
      <c r="Q42" s="12">
        <f t="shared" si="8"/>
        <v>0</v>
      </c>
      <c r="R42" s="11"/>
      <c r="S42" s="11">
        <v>286</v>
      </c>
      <c r="T42" s="11" t="s">
        <v>95</v>
      </c>
      <c r="U42" s="11"/>
    </row>
    <row r="43" spans="2:21" ht="30.75" customHeight="1">
      <c r="B43" s="55"/>
      <c r="C43" s="56"/>
      <c r="D43" s="56"/>
      <c r="E43" s="56"/>
      <c r="F43" s="56"/>
      <c r="G43" s="56"/>
      <c r="H43" s="56"/>
      <c r="I43" s="56"/>
      <c r="J43" s="62">
        <f t="shared" si="7"/>
        <v>1.1</v>
      </c>
      <c r="K43" s="69">
        <f t="shared" si="4"/>
      </c>
      <c r="L43" s="101" t="b">
        <v>0</v>
      </c>
      <c r="M43" s="10">
        <f t="shared" si="6"/>
        <v>0</v>
      </c>
      <c r="N43" s="11">
        <v>1.1</v>
      </c>
      <c r="O43" s="11" t="s">
        <v>69</v>
      </c>
      <c r="P43" s="11">
        <v>1.1</v>
      </c>
      <c r="Q43" s="12">
        <f t="shared" si="8"/>
        <v>0</v>
      </c>
      <c r="R43" s="11"/>
      <c r="S43" s="11"/>
      <c r="T43" s="11"/>
      <c r="U43" s="11"/>
    </row>
    <row r="44" spans="2:21" ht="30.75" customHeight="1">
      <c r="B44" s="55"/>
      <c r="C44" s="56"/>
      <c r="D44" s="56"/>
      <c r="E44" s="56"/>
      <c r="F44" s="56"/>
      <c r="G44" s="56"/>
      <c r="H44" s="56"/>
      <c r="I44" s="56"/>
      <c r="J44" s="62">
        <f t="shared" si="7"/>
        <v>3</v>
      </c>
      <c r="K44" s="69">
        <f t="shared" si="4"/>
      </c>
      <c r="L44" s="101" t="b">
        <v>0</v>
      </c>
      <c r="M44" s="10">
        <f t="shared" si="6"/>
        <v>0</v>
      </c>
      <c r="N44" s="11">
        <v>3</v>
      </c>
      <c r="O44" s="11" t="s">
        <v>70</v>
      </c>
      <c r="P44" s="11">
        <v>3</v>
      </c>
      <c r="Q44" s="12">
        <f t="shared" si="8"/>
        <v>0</v>
      </c>
      <c r="R44" s="11"/>
      <c r="S44" s="11"/>
      <c r="T44" s="11"/>
      <c r="U44" s="11"/>
    </row>
    <row r="45" spans="2:21" ht="30.75" customHeight="1">
      <c r="B45" s="55"/>
      <c r="C45" s="56"/>
      <c r="D45" s="56"/>
      <c r="E45" s="56"/>
      <c r="F45" s="56"/>
      <c r="G45" s="56"/>
      <c r="H45" s="56"/>
      <c r="I45" s="56"/>
      <c r="J45" s="62">
        <f t="shared" si="7"/>
        <v>3</v>
      </c>
      <c r="K45" s="69">
        <f t="shared" si="4"/>
      </c>
      <c r="L45" s="101" t="b">
        <v>0</v>
      </c>
      <c r="M45" s="10">
        <f t="shared" si="6"/>
        <v>0</v>
      </c>
      <c r="N45" s="11">
        <v>3</v>
      </c>
      <c r="O45" s="11" t="s">
        <v>71</v>
      </c>
      <c r="P45" s="11">
        <v>3</v>
      </c>
      <c r="Q45" s="12">
        <f t="shared" si="8"/>
        <v>0</v>
      </c>
      <c r="R45" s="11"/>
      <c r="S45" s="11"/>
      <c r="T45" s="11"/>
      <c r="U45" s="11"/>
    </row>
    <row r="46" spans="2:21" ht="30.75" customHeight="1">
      <c r="B46" s="55"/>
      <c r="C46" s="56"/>
      <c r="D46" s="56"/>
      <c r="E46" s="56"/>
      <c r="F46" s="56"/>
      <c r="G46" s="56"/>
      <c r="H46" s="56"/>
      <c r="I46" s="56"/>
      <c r="J46" s="62">
        <f t="shared" si="7"/>
        <v>5</v>
      </c>
      <c r="K46" s="69">
        <f t="shared" si="4"/>
      </c>
      <c r="L46" s="101" t="b">
        <v>0</v>
      </c>
      <c r="M46" s="10">
        <f t="shared" si="6"/>
        <v>0</v>
      </c>
      <c r="N46" s="11">
        <v>5</v>
      </c>
      <c r="O46" s="11" t="s">
        <v>72</v>
      </c>
      <c r="P46" s="11">
        <v>5</v>
      </c>
      <c r="Q46" s="12">
        <f t="shared" si="8"/>
        <v>0</v>
      </c>
      <c r="R46" s="11"/>
      <c r="S46" s="11"/>
      <c r="T46" s="11"/>
      <c r="U46" s="11"/>
    </row>
    <row r="47" spans="2:20" ht="30.75" customHeight="1">
      <c r="B47" s="55"/>
      <c r="C47" s="56"/>
      <c r="D47" s="56"/>
      <c r="E47" s="56"/>
      <c r="F47" s="56"/>
      <c r="G47" s="56"/>
      <c r="H47" s="56"/>
      <c r="I47" s="56"/>
      <c r="J47" s="62">
        <f t="shared" si="7"/>
        <v>8</v>
      </c>
      <c r="K47" s="69">
        <f t="shared" si="4"/>
      </c>
      <c r="L47" s="101" t="b">
        <v>0</v>
      </c>
      <c r="M47" s="10">
        <f t="shared" si="6"/>
        <v>0</v>
      </c>
      <c r="N47" s="11">
        <v>8</v>
      </c>
      <c r="O47" s="11" t="s">
        <v>73</v>
      </c>
      <c r="P47" s="11">
        <v>8</v>
      </c>
      <c r="Q47" s="12">
        <f t="shared" si="8"/>
        <v>0</v>
      </c>
      <c r="R47" s="11"/>
      <c r="S47" s="11"/>
      <c r="T47" s="11"/>
    </row>
    <row r="48" spans="2:17" ht="30.75" customHeight="1">
      <c r="B48" s="55" t="s">
        <v>12</v>
      </c>
      <c r="C48" s="56"/>
      <c r="D48" s="56"/>
      <c r="E48" s="56"/>
      <c r="F48" s="56"/>
      <c r="G48" s="56"/>
      <c r="H48" s="56"/>
      <c r="I48" s="59"/>
      <c r="J48" s="104" t="str">
        <f>IF(N48,"","Select one ")</f>
        <v>Select one </v>
      </c>
      <c r="K48" s="104"/>
      <c r="L48" s="101" t="b">
        <v>0</v>
      </c>
      <c r="M48" s="23">
        <f>SUM(M49:M52)</f>
        <v>0</v>
      </c>
      <c r="N48" s="5" t="b">
        <f>IF(Q48=1,TRUE,FALSE)</f>
        <v>0</v>
      </c>
      <c r="O48" s="7" t="str">
        <f>B48</f>
        <v>Weather/Night Conditions: (select only one value)</v>
      </c>
      <c r="Q48" s="11">
        <f>SUM(Q49:Q52)</f>
        <v>0</v>
      </c>
    </row>
    <row r="49" spans="2:17" ht="30.75" customHeight="1">
      <c r="B49" s="55"/>
      <c r="C49" s="56"/>
      <c r="D49" s="56"/>
      <c r="E49" s="56"/>
      <c r="F49" s="56"/>
      <c r="G49" s="56"/>
      <c r="H49" s="56"/>
      <c r="I49" s="56"/>
      <c r="J49" s="62">
        <f>N49</f>
        <v>2</v>
      </c>
      <c r="K49" s="69">
        <f t="shared" si="4"/>
      </c>
      <c r="L49" s="101" t="b">
        <v>0</v>
      </c>
      <c r="M49" s="10">
        <f>IF(L49,N49,0)</f>
        <v>0</v>
      </c>
      <c r="N49" s="11">
        <v>2</v>
      </c>
      <c r="O49" s="11" t="s">
        <v>61</v>
      </c>
      <c r="P49" s="11">
        <v>2</v>
      </c>
      <c r="Q49" s="12">
        <f>IF(L49,1,0)</f>
        <v>0</v>
      </c>
    </row>
    <row r="50" spans="1:17" s="11" customFormat="1" ht="30.75" customHeight="1">
      <c r="A50" s="2"/>
      <c r="B50" s="55"/>
      <c r="C50" s="63"/>
      <c r="D50" s="63"/>
      <c r="E50" s="63"/>
      <c r="F50" s="63"/>
      <c r="G50" s="57"/>
      <c r="H50" s="57"/>
      <c r="I50" s="64"/>
      <c r="J50" s="62">
        <f>N50</f>
        <v>3</v>
      </c>
      <c r="K50" s="69">
        <f t="shared" si="4"/>
      </c>
      <c r="L50" s="101" t="b">
        <v>0</v>
      </c>
      <c r="M50" s="10">
        <f>IF(L50,N50,0)</f>
        <v>0</v>
      </c>
      <c r="N50" s="11">
        <v>3</v>
      </c>
      <c r="O50" s="11" t="s">
        <v>62</v>
      </c>
      <c r="P50" s="11">
        <v>3</v>
      </c>
      <c r="Q50" s="12">
        <f>IF(L50,1,0)</f>
        <v>0</v>
      </c>
    </row>
    <row r="51" spans="1:17" s="11" customFormat="1" ht="30.75" customHeight="1">
      <c r="A51" s="2"/>
      <c r="B51" s="55"/>
      <c r="C51" s="63"/>
      <c r="D51" s="63"/>
      <c r="E51" s="63"/>
      <c r="F51" s="63"/>
      <c r="G51" s="57"/>
      <c r="H51" s="57"/>
      <c r="I51" s="65"/>
      <c r="J51" s="62">
        <f>N51</f>
        <v>5</v>
      </c>
      <c r="K51" s="69">
        <f t="shared" si="4"/>
      </c>
      <c r="L51" s="101" t="b">
        <v>0</v>
      </c>
      <c r="M51" s="10">
        <f>IF(L51,N51,0)</f>
        <v>0</v>
      </c>
      <c r="N51" s="11">
        <v>5</v>
      </c>
      <c r="O51" s="11" t="s">
        <v>63</v>
      </c>
      <c r="P51" s="11">
        <v>5</v>
      </c>
      <c r="Q51" s="12">
        <f>IF(L51,1,0)</f>
        <v>0</v>
      </c>
    </row>
    <row r="52" spans="1:17" s="11" customFormat="1" ht="30.75" customHeight="1">
      <c r="A52" s="2"/>
      <c r="B52" s="55"/>
      <c r="C52" s="63"/>
      <c r="D52" s="63"/>
      <c r="E52" s="63"/>
      <c r="F52" s="63"/>
      <c r="G52" s="57"/>
      <c r="H52" s="57"/>
      <c r="I52" s="65"/>
      <c r="J52" s="62">
        <f>N52</f>
        <v>0</v>
      </c>
      <c r="K52" s="69">
        <f t="shared" si="4"/>
      </c>
      <c r="L52" s="101" t="b">
        <v>0</v>
      </c>
      <c r="M52" s="10">
        <f>IF(L52,N52,0)</f>
        <v>0</v>
      </c>
      <c r="N52" s="11">
        <v>0</v>
      </c>
      <c r="O52" s="11" t="s">
        <v>21</v>
      </c>
      <c r="P52" s="11">
        <v>0</v>
      </c>
      <c r="Q52" s="12">
        <f>IF(L52,1,0)</f>
        <v>0</v>
      </c>
    </row>
    <row r="53" spans="1:20" s="11" customFormat="1" ht="30.75" customHeight="1">
      <c r="A53" s="2"/>
      <c r="B53" s="55" t="s">
        <v>13</v>
      </c>
      <c r="C53" s="56"/>
      <c r="D53" s="56"/>
      <c r="E53" s="56"/>
      <c r="F53" s="56"/>
      <c r="G53" s="56"/>
      <c r="H53" s="56"/>
      <c r="I53" s="59"/>
      <c r="J53" s="104" t="str">
        <f>IF(N53,"","Select one ")</f>
        <v>Select one </v>
      </c>
      <c r="K53" s="104"/>
      <c r="L53" s="101" t="b">
        <v>0</v>
      </c>
      <c r="M53" s="23">
        <f>SUM(M54:M58)</f>
        <v>0</v>
      </c>
      <c r="N53" s="5" t="b">
        <f>IF(Q53=1,TRUE,FALSE)</f>
        <v>0</v>
      </c>
      <c r="O53" s="7" t="str">
        <f>B53</f>
        <v>Crew:  (select only one value)</v>
      </c>
      <c r="Q53" s="11">
        <f>SUM(Q54:Q58)</f>
        <v>0</v>
      </c>
      <c r="S53" s="11">
        <v>116</v>
      </c>
      <c r="T53" s="11" t="s">
        <v>80</v>
      </c>
    </row>
    <row r="54" spans="2:21" ht="30.75" customHeight="1">
      <c r="B54" s="55"/>
      <c r="C54" s="56"/>
      <c r="D54" s="56"/>
      <c r="E54" s="56"/>
      <c r="F54" s="56"/>
      <c r="G54" s="56"/>
      <c r="H54" s="56"/>
      <c r="I54" s="56"/>
      <c r="J54" s="62">
        <f>N54</f>
        <v>1.5</v>
      </c>
      <c r="K54" s="69">
        <f t="shared" si="4"/>
      </c>
      <c r="L54" s="101" t="b">
        <v>0</v>
      </c>
      <c r="M54" s="10">
        <f>IF(L54,N54,0)</f>
        <v>0</v>
      </c>
      <c r="N54" s="11">
        <v>1.5</v>
      </c>
      <c r="O54" s="11" t="s">
        <v>64</v>
      </c>
      <c r="P54" s="11">
        <v>1.5</v>
      </c>
      <c r="Q54" s="12">
        <f>IF(L54,1,0)</f>
        <v>0</v>
      </c>
      <c r="R54" s="11"/>
      <c r="S54" s="11">
        <v>156</v>
      </c>
      <c r="T54" s="11" t="s">
        <v>81</v>
      </c>
      <c r="U54" s="11"/>
    </row>
    <row r="55" spans="2:21" ht="30.75" customHeight="1">
      <c r="B55" s="55"/>
      <c r="C55" s="56"/>
      <c r="D55" s="56"/>
      <c r="E55" s="56"/>
      <c r="F55" s="56"/>
      <c r="G55" s="56"/>
      <c r="H55" s="56"/>
      <c r="I55" s="56"/>
      <c r="J55" s="62">
        <f>N55</f>
        <v>1.2</v>
      </c>
      <c r="K55" s="69">
        <f t="shared" si="4"/>
      </c>
      <c r="L55" s="101" t="b">
        <v>0</v>
      </c>
      <c r="M55" s="10">
        <f>IF(L55,N55,0)</f>
        <v>0</v>
      </c>
      <c r="N55" s="11">
        <v>1.2</v>
      </c>
      <c r="O55" s="11" t="s">
        <v>24</v>
      </c>
      <c r="P55" s="11">
        <v>1.2</v>
      </c>
      <c r="Q55" s="12">
        <f>IF(L55,1,0)</f>
        <v>0</v>
      </c>
      <c r="R55" s="11"/>
      <c r="S55" s="11">
        <v>176</v>
      </c>
      <c r="T55" s="11" t="s">
        <v>94</v>
      </c>
      <c r="U55" s="11"/>
    </row>
    <row r="56" spans="2:21" ht="30.75" customHeight="1">
      <c r="B56" s="55"/>
      <c r="C56" s="56"/>
      <c r="D56" s="56"/>
      <c r="E56" s="56"/>
      <c r="F56" s="56"/>
      <c r="G56" s="56"/>
      <c r="H56" s="56"/>
      <c r="I56" s="56"/>
      <c r="J56" s="62">
        <f>N56</f>
        <v>1.2</v>
      </c>
      <c r="K56" s="69">
        <f t="shared" si="4"/>
      </c>
      <c r="L56" s="101" t="b">
        <v>0</v>
      </c>
      <c r="M56" s="10">
        <f>IF(L56,N56,0)</f>
        <v>0</v>
      </c>
      <c r="N56" s="11">
        <v>1.2</v>
      </c>
      <c r="O56" s="11" t="s">
        <v>65</v>
      </c>
      <c r="P56" s="11">
        <v>1.2</v>
      </c>
      <c r="Q56" s="12">
        <f>IF(L56,1,0)</f>
        <v>0</v>
      </c>
      <c r="R56" s="11"/>
      <c r="S56" s="11"/>
      <c r="T56" s="11"/>
      <c r="U56" s="11"/>
    </row>
    <row r="57" spans="2:21" ht="30.75" customHeight="1">
      <c r="B57" s="55"/>
      <c r="C57" s="56"/>
      <c r="D57" s="56"/>
      <c r="E57" s="56"/>
      <c r="F57" s="56"/>
      <c r="G57" s="56"/>
      <c r="H57" s="56"/>
      <c r="I57" s="56"/>
      <c r="J57" s="62">
        <f>N57</f>
        <v>1.2</v>
      </c>
      <c r="K57" s="69">
        <f t="shared" si="4"/>
      </c>
      <c r="L57" s="101" t="b">
        <v>0</v>
      </c>
      <c r="M57" s="10">
        <f>IF(L57,N57,0)</f>
        <v>0</v>
      </c>
      <c r="N57" s="11">
        <v>1.2</v>
      </c>
      <c r="O57" s="11" t="s">
        <v>66</v>
      </c>
      <c r="P57" s="11">
        <v>1.2</v>
      </c>
      <c r="Q57" s="12">
        <f>IF(L57,1,0)</f>
        <v>0</v>
      </c>
      <c r="R57" s="11"/>
      <c r="S57" s="11"/>
      <c r="T57" s="11"/>
      <c r="U57" s="11"/>
    </row>
    <row r="58" spans="2:21" ht="30.75" customHeight="1">
      <c r="B58" s="55"/>
      <c r="C58" s="56"/>
      <c r="D58" s="56"/>
      <c r="E58" s="56"/>
      <c r="F58" s="56"/>
      <c r="G58" s="56"/>
      <c r="H58" s="56"/>
      <c r="I58" s="56"/>
      <c r="J58" s="62">
        <f>N58</f>
        <v>0</v>
      </c>
      <c r="K58" s="69">
        <f t="shared" si="4"/>
      </c>
      <c r="L58" s="101" t="b">
        <v>0</v>
      </c>
      <c r="M58" s="10">
        <f>IF(L58,N58,0)</f>
        <v>0</v>
      </c>
      <c r="N58" s="11">
        <v>0</v>
      </c>
      <c r="O58" s="11" t="s">
        <v>21</v>
      </c>
      <c r="P58" s="11">
        <v>0</v>
      </c>
      <c r="Q58" s="12">
        <f>IF(L58,1,0)</f>
        <v>0</v>
      </c>
      <c r="R58" s="11"/>
      <c r="S58" s="11"/>
      <c r="T58" s="11"/>
      <c r="U58" s="11"/>
    </row>
    <row r="59" spans="2:20" ht="30.75" customHeight="1">
      <c r="B59" s="55"/>
      <c r="C59" s="56"/>
      <c r="D59" s="56"/>
      <c r="E59" s="56"/>
      <c r="F59" s="56"/>
      <c r="G59" s="56"/>
      <c r="H59" s="56"/>
      <c r="I59" s="59"/>
      <c r="J59" s="61"/>
      <c r="K59" s="61"/>
      <c r="L59" s="101" t="b">
        <v>0</v>
      </c>
      <c r="Q59" s="11"/>
      <c r="R59" s="11"/>
      <c r="S59" s="11"/>
      <c r="T59" s="11"/>
    </row>
    <row r="60" spans="1:16" ht="30.75" customHeight="1">
      <c r="A60" s="19"/>
      <c r="B60" s="51"/>
      <c r="C60" s="51"/>
      <c r="D60" s="50" t="s">
        <v>32</v>
      </c>
      <c r="E60" s="51"/>
      <c r="F60" s="51"/>
      <c r="G60" s="52"/>
      <c r="H60" s="53" t="s">
        <v>151</v>
      </c>
      <c r="I60" s="53">
        <f>I2</f>
        <v>0</v>
      </c>
      <c r="J60" s="54"/>
      <c r="K60" s="54"/>
      <c r="L60" s="101" t="b">
        <v>0</v>
      </c>
      <c r="N60" s="12"/>
      <c r="O60" s="12"/>
      <c r="P60" s="12"/>
    </row>
    <row r="61" spans="1:16" ht="30.75" customHeight="1">
      <c r="A61" s="36"/>
      <c r="B61" s="51"/>
      <c r="C61" s="51"/>
      <c r="D61" s="50" t="s">
        <v>33</v>
      </c>
      <c r="E61" s="51"/>
      <c r="F61" s="51"/>
      <c r="G61" s="51"/>
      <c r="H61" s="53" t="s">
        <v>151</v>
      </c>
      <c r="I61" s="53" t="str">
        <f>I28</f>
        <v>Error</v>
      </c>
      <c r="J61" s="54"/>
      <c r="K61" s="54"/>
      <c r="L61" s="101"/>
      <c r="N61" s="12"/>
      <c r="O61" s="12"/>
      <c r="P61" s="12"/>
    </row>
    <row r="62" spans="1:31" s="14" customFormat="1" ht="30.75" customHeight="1">
      <c r="A62" s="22"/>
      <c r="B62" s="51"/>
      <c r="C62" s="51"/>
      <c r="D62" s="70" t="s">
        <v>34</v>
      </c>
      <c r="E62" s="71"/>
      <c r="F62" s="51"/>
      <c r="G62" s="51"/>
      <c r="H62" s="53" t="s">
        <v>151</v>
      </c>
      <c r="I62" s="72" t="str">
        <f>IF(ISERROR(M62),"Error",M62)</f>
        <v>Error</v>
      </c>
      <c r="J62" s="73"/>
      <c r="K62" s="73"/>
      <c r="L62" s="101" t="b">
        <v>0</v>
      </c>
      <c r="M62" s="13" t="e">
        <f>I2*I28</f>
        <v>#VALUE!</v>
      </c>
      <c r="AE62" s="15"/>
    </row>
    <row r="63" spans="2:12" ht="30.75" customHeight="1">
      <c r="B63" s="51"/>
      <c r="C63" s="51"/>
      <c r="D63" s="55"/>
      <c r="E63" s="56"/>
      <c r="F63" s="56"/>
      <c r="G63" s="56"/>
      <c r="H63" s="56"/>
      <c r="I63" s="59"/>
      <c r="J63" s="61"/>
      <c r="K63" s="61"/>
      <c r="L63" s="101"/>
    </row>
    <row r="64" spans="2:12" ht="30.75" customHeight="1" hidden="1">
      <c r="B64" s="25"/>
      <c r="C64" s="26"/>
      <c r="D64" s="26"/>
      <c r="E64" s="26"/>
      <c r="F64" s="26"/>
      <c r="G64" s="26"/>
      <c r="H64" s="26"/>
      <c r="I64" s="27"/>
      <c r="J64" s="28"/>
      <c r="K64" s="28"/>
      <c r="L64" s="37"/>
    </row>
    <row r="65" spans="2:12" ht="30.75" customHeight="1" hidden="1">
      <c r="B65" s="25"/>
      <c r="C65" s="26"/>
      <c r="D65" s="26"/>
      <c r="E65" s="26"/>
      <c r="F65" s="26"/>
      <c r="G65" s="26"/>
      <c r="H65" s="26"/>
      <c r="I65" s="27"/>
      <c r="J65" s="28"/>
      <c r="K65" s="28"/>
      <c r="L65" s="37"/>
    </row>
    <row r="66" ht="30.75" customHeight="1" hidden="1">
      <c r="L66" s="5"/>
    </row>
    <row r="67" ht="30.75" customHeight="1" hidden="1">
      <c r="L67" s="5"/>
    </row>
    <row r="68" ht="30.75" customHeight="1" hidden="1">
      <c r="L68" s="5"/>
    </row>
    <row r="69" ht="30.75" customHeight="1" hidden="1">
      <c r="L69" s="5"/>
    </row>
    <row r="70" ht="30.75" customHeight="1" hidden="1">
      <c r="L70" s="5"/>
    </row>
    <row r="71" ht="30.75" customHeight="1" hidden="1"/>
  </sheetData>
  <sheetProtection password="DA49" sheet="1" objects="1" scenarios="1"/>
  <mergeCells count="4">
    <mergeCell ref="J29:K29"/>
    <mergeCell ref="J39:K39"/>
    <mergeCell ref="J48:K48"/>
    <mergeCell ref="J53:K53"/>
  </mergeCells>
  <conditionalFormatting sqref="J53:K53 J48:K48 J39:K39 J29:K29">
    <cfRule type="cellIs" priority="1" dxfId="0" operator="notEqual" stopIfTrue="1">
      <formula>""</formula>
    </cfRule>
  </conditionalFormatting>
  <conditionalFormatting sqref="I62">
    <cfRule type="cellIs" priority="2" dxfId="0" operator="equal" stopIfTrue="1">
      <formula>"Error"</formula>
    </cfRule>
  </conditionalFormatting>
  <printOptions/>
  <pageMargins left="0.75" right="0.75" top="1" bottom="1" header="0.5" footer="0.5"/>
  <pageSetup fitToHeight="3"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AE83"/>
  <sheetViews>
    <sheetView showRowColHeaders="0" workbookViewId="0" topLeftCell="B1">
      <pane ySplit="1" topLeftCell="BM2" activePane="bottomLeft" state="frozen"/>
      <selection pane="topLeft" activeCell="A1" sqref="A1"/>
      <selection pane="bottomLeft" activeCell="A1" sqref="A1"/>
    </sheetView>
  </sheetViews>
  <sheetFormatPr defaultColWidth="9.140625" defaultRowHeight="30.75" customHeight="1" zeroHeight="1"/>
  <cols>
    <col min="1" max="1" width="2.8515625" style="1" hidden="1" customWidth="1"/>
    <col min="2" max="11" width="9.140625" style="29" customWidth="1"/>
    <col min="12" max="12" width="2.140625" style="39" hidden="1" customWidth="1"/>
    <col min="13" max="16384" width="9.140625" style="12" hidden="1" customWidth="1"/>
  </cols>
  <sheetData>
    <row r="1" spans="1:31" s="14" customFormat="1" ht="30.75" customHeight="1">
      <c r="A1" s="22"/>
      <c r="B1" s="47" t="s">
        <v>0</v>
      </c>
      <c r="C1" s="47"/>
      <c r="D1" s="47"/>
      <c r="E1" s="47"/>
      <c r="F1" s="47"/>
      <c r="G1" s="47"/>
      <c r="H1" s="74"/>
      <c r="I1" s="74"/>
      <c r="J1" s="74"/>
      <c r="K1" s="74"/>
      <c r="L1" s="101" t="b">
        <v>0</v>
      </c>
      <c r="M1" s="31"/>
      <c r="AE1" s="15"/>
    </row>
    <row r="2" spans="1:12" s="17" customFormat="1" ht="30.75" customHeight="1">
      <c r="A2" s="19"/>
      <c r="B2" s="50" t="s">
        <v>74</v>
      </c>
      <c r="C2" s="51"/>
      <c r="D2" s="51"/>
      <c r="E2" s="51"/>
      <c r="F2" s="51"/>
      <c r="G2" s="75"/>
      <c r="H2" s="52" t="s">
        <v>82</v>
      </c>
      <c r="I2" s="76">
        <f>SUM(K5:K11)</f>
        <v>0</v>
      </c>
      <c r="J2" s="77"/>
      <c r="K2" s="77"/>
      <c r="L2" s="101" t="b">
        <v>0</v>
      </c>
    </row>
    <row r="3" spans="1:12" s="11" customFormat="1" ht="30.75" customHeight="1">
      <c r="A3" s="2"/>
      <c r="B3" s="63"/>
      <c r="C3" s="55"/>
      <c r="D3" s="55"/>
      <c r="E3" s="55"/>
      <c r="F3" s="55"/>
      <c r="G3" s="57"/>
      <c r="H3" s="78"/>
      <c r="I3" s="64" t="str">
        <f>CONCATENATE("Score Indicates: ",VLOOKUP(I2,S5:T8,2,TRUE))</f>
        <v>Score Indicates: High CFIT risk</v>
      </c>
      <c r="J3" s="78"/>
      <c r="K3" s="78"/>
      <c r="L3" s="101" t="b">
        <v>0</v>
      </c>
    </row>
    <row r="4" spans="1:12" s="11" customFormat="1" ht="30.75" customHeight="1">
      <c r="A4" s="2"/>
      <c r="B4" s="55" t="s">
        <v>35</v>
      </c>
      <c r="C4" s="63"/>
      <c r="D4" s="63"/>
      <c r="E4" s="63"/>
      <c r="F4" s="63"/>
      <c r="G4" s="66"/>
      <c r="H4" s="56"/>
      <c r="I4" s="56"/>
      <c r="J4" s="60" t="s">
        <v>15</v>
      </c>
      <c r="K4" s="60" t="s">
        <v>16</v>
      </c>
      <c r="L4" s="101" t="b">
        <v>0</v>
      </c>
    </row>
    <row r="5" spans="1:20" s="11" customFormat="1" ht="30.75" customHeight="1">
      <c r="A5" s="2"/>
      <c r="B5" s="56"/>
      <c r="C5" s="56"/>
      <c r="D5" s="56"/>
      <c r="E5" s="56"/>
      <c r="F5" s="56"/>
      <c r="G5" s="56"/>
      <c r="H5" s="56"/>
      <c r="I5" s="56"/>
      <c r="J5" s="61">
        <f>M5</f>
        <v>20</v>
      </c>
      <c r="K5" s="62">
        <f aca="true" t="shared" si="0" ref="K5:K11">IF(L5,M5,"")</f>
      </c>
      <c r="L5" s="101" t="b">
        <v>0</v>
      </c>
      <c r="M5" s="11">
        <v>20</v>
      </c>
      <c r="O5" s="11" t="s">
        <v>135</v>
      </c>
      <c r="S5" s="11">
        <v>0</v>
      </c>
      <c r="T5" s="11" t="s">
        <v>79</v>
      </c>
    </row>
    <row r="6" spans="1:20" s="11" customFormat="1" ht="30.75" customHeight="1">
      <c r="A6" s="2"/>
      <c r="B6" s="56"/>
      <c r="C6" s="56"/>
      <c r="D6" s="56"/>
      <c r="E6" s="56"/>
      <c r="F6" s="56"/>
      <c r="G6" s="56"/>
      <c r="H6" s="56"/>
      <c r="I6" s="56"/>
      <c r="J6" s="61">
        <f aca="true" t="shared" si="1" ref="J6:J11">M6</f>
        <v>20</v>
      </c>
      <c r="K6" s="62">
        <f t="shared" si="0"/>
      </c>
      <c r="L6" s="101" t="b">
        <v>0</v>
      </c>
      <c r="M6" s="11">
        <v>20</v>
      </c>
      <c r="O6" s="11" t="s">
        <v>75</v>
      </c>
      <c r="S6" s="11">
        <v>80</v>
      </c>
      <c r="T6" s="11" t="s">
        <v>18</v>
      </c>
    </row>
    <row r="7" spans="1:20" s="11" customFormat="1" ht="30.75" customHeight="1">
      <c r="A7" s="2"/>
      <c r="B7" s="56"/>
      <c r="C7" s="56"/>
      <c r="D7" s="56"/>
      <c r="E7" s="56"/>
      <c r="F7" s="56"/>
      <c r="G7" s="56"/>
      <c r="H7" s="56"/>
      <c r="I7" s="56"/>
      <c r="J7" s="61">
        <f t="shared" si="1"/>
        <v>20</v>
      </c>
      <c r="K7" s="62">
        <f t="shared" si="0"/>
      </c>
      <c r="L7" s="101" t="b">
        <v>0</v>
      </c>
      <c r="M7" s="11">
        <v>20</v>
      </c>
      <c r="O7" s="11" t="s">
        <v>76</v>
      </c>
      <c r="S7" s="11">
        <v>105</v>
      </c>
      <c r="T7" s="11" t="s">
        <v>81</v>
      </c>
    </row>
    <row r="8" spans="1:20" s="11" customFormat="1" ht="30.75" customHeight="1">
      <c r="A8" s="2"/>
      <c r="B8" s="56"/>
      <c r="C8" s="56"/>
      <c r="D8" s="56"/>
      <c r="E8" s="56"/>
      <c r="F8" s="56"/>
      <c r="G8" s="56"/>
      <c r="H8" s="56"/>
      <c r="I8" s="56"/>
      <c r="J8" s="61">
        <f t="shared" si="1"/>
        <v>20</v>
      </c>
      <c r="K8" s="62">
        <f t="shared" si="0"/>
      </c>
      <c r="L8" s="101" t="b">
        <v>0</v>
      </c>
      <c r="M8" s="11">
        <v>20</v>
      </c>
      <c r="O8" s="11" t="s">
        <v>136</v>
      </c>
      <c r="S8" s="11">
        <v>115</v>
      </c>
      <c r="T8" s="11" t="s">
        <v>19</v>
      </c>
    </row>
    <row r="9" spans="1:15" s="11" customFormat="1" ht="30.75" customHeight="1">
      <c r="A9" s="2"/>
      <c r="B9" s="56"/>
      <c r="C9" s="56"/>
      <c r="D9" s="56"/>
      <c r="E9" s="56"/>
      <c r="F9" s="56"/>
      <c r="G9" s="56"/>
      <c r="H9" s="56"/>
      <c r="I9" s="56"/>
      <c r="J9" s="61">
        <f t="shared" si="1"/>
        <v>15</v>
      </c>
      <c r="K9" s="62">
        <f t="shared" si="0"/>
      </c>
      <c r="L9" s="101" t="b">
        <v>0</v>
      </c>
      <c r="M9" s="11">
        <v>15</v>
      </c>
      <c r="O9" s="11" t="s">
        <v>77</v>
      </c>
    </row>
    <row r="10" spans="1:15" s="11" customFormat="1" ht="30.75" customHeight="1">
      <c r="A10" s="2"/>
      <c r="B10" s="56"/>
      <c r="C10" s="56"/>
      <c r="D10" s="56"/>
      <c r="E10" s="56"/>
      <c r="F10" s="56"/>
      <c r="G10" s="56"/>
      <c r="H10" s="56"/>
      <c r="I10" s="56"/>
      <c r="J10" s="61">
        <f t="shared" si="1"/>
        <v>15</v>
      </c>
      <c r="K10" s="62">
        <f t="shared" si="0"/>
      </c>
      <c r="L10" s="101" t="b">
        <v>0</v>
      </c>
      <c r="M10" s="11">
        <v>15</v>
      </c>
      <c r="O10" s="11" t="s">
        <v>78</v>
      </c>
    </row>
    <row r="11" spans="1:15" s="11" customFormat="1" ht="30.75" customHeight="1">
      <c r="A11" s="2"/>
      <c r="B11" s="56"/>
      <c r="C11" s="56"/>
      <c r="D11" s="56"/>
      <c r="E11" s="56"/>
      <c r="F11" s="56"/>
      <c r="G11" s="56"/>
      <c r="H11" s="56"/>
      <c r="I11" s="56"/>
      <c r="J11" s="61">
        <f t="shared" si="1"/>
        <v>20</v>
      </c>
      <c r="K11" s="62">
        <f t="shared" si="0"/>
      </c>
      <c r="L11" s="101" t="b">
        <v>0</v>
      </c>
      <c r="M11" s="11">
        <v>20</v>
      </c>
      <c r="O11" s="11" t="s">
        <v>137</v>
      </c>
    </row>
    <row r="12" spans="1:12" s="11" customFormat="1" ht="30.75" customHeight="1">
      <c r="A12" s="2"/>
      <c r="B12" s="56"/>
      <c r="C12" s="56"/>
      <c r="D12" s="56"/>
      <c r="E12" s="56"/>
      <c r="F12" s="56"/>
      <c r="G12" s="56"/>
      <c r="H12" s="56"/>
      <c r="I12" s="56"/>
      <c r="J12" s="56"/>
      <c r="K12" s="56"/>
      <c r="L12" s="101" t="b">
        <v>0</v>
      </c>
    </row>
    <row r="13" spans="1:12" s="17" customFormat="1" ht="30.75" customHeight="1">
      <c r="A13" s="19"/>
      <c r="B13" s="50" t="s">
        <v>83</v>
      </c>
      <c r="C13" s="51"/>
      <c r="D13" s="51"/>
      <c r="E13" s="51"/>
      <c r="F13" s="51"/>
      <c r="G13" s="52"/>
      <c r="H13" s="52" t="s">
        <v>84</v>
      </c>
      <c r="I13" s="76">
        <f>SUM(K16:K39)</f>
        <v>0</v>
      </c>
      <c r="J13" s="75"/>
      <c r="K13" s="75"/>
      <c r="L13" s="101" t="b">
        <v>0</v>
      </c>
    </row>
    <row r="14" spans="1:12" s="11" customFormat="1" ht="30.75" customHeight="1">
      <c r="A14" s="2"/>
      <c r="B14" s="63"/>
      <c r="C14" s="63"/>
      <c r="D14" s="63"/>
      <c r="E14" s="63"/>
      <c r="F14" s="63"/>
      <c r="G14" s="57"/>
      <c r="H14" s="57"/>
      <c r="I14" s="64" t="str">
        <f>CONCATENATE("Score Indicates: ",VLOOKUP(I13,S16:T19,2,TRUE))</f>
        <v>Score Indicates: High CFIT risk</v>
      </c>
      <c r="J14" s="64"/>
      <c r="K14" s="64"/>
      <c r="L14" s="101" t="b">
        <v>0</v>
      </c>
    </row>
    <row r="15" spans="1:12" s="11" customFormat="1" ht="30.75" customHeight="1">
      <c r="A15" s="2"/>
      <c r="B15" s="55" t="s">
        <v>36</v>
      </c>
      <c r="C15" s="63"/>
      <c r="D15" s="63"/>
      <c r="E15" s="63"/>
      <c r="F15" s="63"/>
      <c r="G15" s="66"/>
      <c r="H15" s="66"/>
      <c r="I15" s="66"/>
      <c r="J15" s="60" t="s">
        <v>15</v>
      </c>
      <c r="K15" s="60" t="s">
        <v>16</v>
      </c>
      <c r="L15" s="101" t="b">
        <v>0</v>
      </c>
    </row>
    <row r="16" spans="1:20" s="11" customFormat="1" ht="30.75" customHeight="1">
      <c r="A16" s="2"/>
      <c r="B16" s="56"/>
      <c r="C16" s="56"/>
      <c r="D16" s="56"/>
      <c r="E16" s="56"/>
      <c r="F16" s="56"/>
      <c r="G16" s="56"/>
      <c r="H16" s="56"/>
      <c r="I16" s="56"/>
      <c r="J16" s="61">
        <f aca="true" t="shared" si="2" ref="J16:J39">M16</f>
        <v>10</v>
      </c>
      <c r="K16" s="62">
        <f aca="true" t="shared" si="3" ref="K16:K37">IF(L16,M16,"")</f>
      </c>
      <c r="L16" s="101" t="b">
        <v>0</v>
      </c>
      <c r="M16" s="11">
        <v>10</v>
      </c>
      <c r="O16" s="11" t="s">
        <v>87</v>
      </c>
      <c r="S16" s="11">
        <v>0</v>
      </c>
      <c r="T16" s="11" t="s">
        <v>79</v>
      </c>
    </row>
    <row r="17" spans="1:20" s="11" customFormat="1" ht="30.75" customHeight="1">
      <c r="A17" s="2"/>
      <c r="B17" s="56"/>
      <c r="C17" s="56"/>
      <c r="D17" s="56"/>
      <c r="E17" s="56"/>
      <c r="F17" s="56"/>
      <c r="G17" s="56"/>
      <c r="H17" s="56"/>
      <c r="I17" s="56"/>
      <c r="J17" s="61">
        <f t="shared" si="2"/>
        <v>20</v>
      </c>
      <c r="K17" s="62">
        <f t="shared" si="3"/>
      </c>
      <c r="L17" s="101" t="b">
        <v>0</v>
      </c>
      <c r="M17" s="11">
        <v>20</v>
      </c>
      <c r="O17" s="11" t="s">
        <v>88</v>
      </c>
      <c r="S17" s="11">
        <v>200</v>
      </c>
      <c r="T17" s="11" t="s">
        <v>18</v>
      </c>
    </row>
    <row r="18" spans="2:21" ht="30.75" customHeight="1">
      <c r="B18" s="56"/>
      <c r="C18" s="56"/>
      <c r="D18" s="56"/>
      <c r="E18" s="56"/>
      <c r="F18" s="56"/>
      <c r="G18" s="56"/>
      <c r="H18" s="56"/>
      <c r="I18" s="56"/>
      <c r="J18" s="61">
        <f t="shared" si="2"/>
        <v>10</v>
      </c>
      <c r="K18" s="62">
        <f t="shared" si="3"/>
      </c>
      <c r="L18" s="101" t="b">
        <v>0</v>
      </c>
      <c r="M18" s="11">
        <v>10</v>
      </c>
      <c r="O18" s="11" t="s">
        <v>89</v>
      </c>
      <c r="P18" s="11"/>
      <c r="Q18" s="11"/>
      <c r="R18" s="11"/>
      <c r="S18" s="11">
        <v>270</v>
      </c>
      <c r="T18" s="11" t="s">
        <v>81</v>
      </c>
      <c r="U18" s="11"/>
    </row>
    <row r="19" spans="2:21" ht="30.75" customHeight="1">
      <c r="B19" s="56"/>
      <c r="C19" s="56"/>
      <c r="D19" s="56"/>
      <c r="E19" s="56"/>
      <c r="F19" s="56"/>
      <c r="G19" s="56"/>
      <c r="H19" s="56"/>
      <c r="I19" s="56"/>
      <c r="J19" s="61">
        <f t="shared" si="2"/>
        <v>20</v>
      </c>
      <c r="K19" s="62">
        <f t="shared" si="3"/>
      </c>
      <c r="L19" s="101" t="b">
        <v>0</v>
      </c>
      <c r="M19" s="11">
        <v>20</v>
      </c>
      <c r="O19" s="11" t="s">
        <v>138</v>
      </c>
      <c r="P19" s="11"/>
      <c r="Q19" s="11"/>
      <c r="R19" s="11"/>
      <c r="S19" s="11">
        <v>300</v>
      </c>
      <c r="T19" s="11" t="s">
        <v>85</v>
      </c>
      <c r="U19" s="11"/>
    </row>
    <row r="20" spans="2:21" ht="30.75" customHeight="1">
      <c r="B20" s="56"/>
      <c r="C20" s="56"/>
      <c r="D20" s="56"/>
      <c r="E20" s="56"/>
      <c r="F20" s="56"/>
      <c r="G20" s="56"/>
      <c r="H20" s="56"/>
      <c r="I20" s="56"/>
      <c r="J20" s="61">
        <f t="shared" si="2"/>
        <v>10</v>
      </c>
      <c r="K20" s="62">
        <f t="shared" si="3"/>
      </c>
      <c r="L20" s="101" t="b">
        <v>0</v>
      </c>
      <c r="M20" s="11">
        <v>10</v>
      </c>
      <c r="O20" s="11" t="s">
        <v>139</v>
      </c>
      <c r="P20" s="11"/>
      <c r="Q20" s="11"/>
      <c r="R20" s="11"/>
      <c r="S20" s="11"/>
      <c r="T20" s="11"/>
      <c r="U20" s="11"/>
    </row>
    <row r="21" spans="2:21" ht="30.75" customHeight="1">
      <c r="B21" s="56"/>
      <c r="C21" s="56"/>
      <c r="D21" s="56"/>
      <c r="E21" s="56"/>
      <c r="F21" s="56"/>
      <c r="G21" s="56"/>
      <c r="H21" s="56"/>
      <c r="I21" s="56"/>
      <c r="J21" s="61">
        <f t="shared" si="2"/>
        <v>10</v>
      </c>
      <c r="K21" s="62">
        <f t="shared" si="3"/>
      </c>
      <c r="L21" s="101" t="b">
        <v>0</v>
      </c>
      <c r="M21" s="11">
        <v>10</v>
      </c>
      <c r="O21" s="11" t="s">
        <v>97</v>
      </c>
      <c r="P21" s="11"/>
      <c r="Q21" s="11"/>
      <c r="R21" s="11"/>
      <c r="S21" s="11"/>
      <c r="T21" s="11"/>
      <c r="U21" s="11"/>
    </row>
    <row r="22" spans="2:21" ht="30.75" customHeight="1">
      <c r="B22" s="56"/>
      <c r="C22" s="56"/>
      <c r="D22" s="56"/>
      <c r="E22" s="56"/>
      <c r="F22" s="56"/>
      <c r="G22" s="56"/>
      <c r="H22" s="56"/>
      <c r="I22" s="56"/>
      <c r="J22" s="61">
        <f t="shared" si="2"/>
        <v>10</v>
      </c>
      <c r="K22" s="62">
        <f t="shared" si="3"/>
      </c>
      <c r="L22" s="101" t="b">
        <v>0</v>
      </c>
      <c r="M22" s="11">
        <v>10</v>
      </c>
      <c r="O22" s="11" t="s">
        <v>96</v>
      </c>
      <c r="P22" s="11"/>
      <c r="Q22" s="11"/>
      <c r="R22" s="11"/>
      <c r="S22" s="11"/>
      <c r="T22" s="11"/>
      <c r="U22" s="11"/>
    </row>
    <row r="23" spans="2:21" ht="30.75" customHeight="1">
      <c r="B23" s="56"/>
      <c r="C23" s="56"/>
      <c r="D23" s="56"/>
      <c r="E23" s="56"/>
      <c r="F23" s="56"/>
      <c r="G23" s="56"/>
      <c r="H23" s="56"/>
      <c r="I23" s="56"/>
      <c r="J23" s="61">
        <f t="shared" si="2"/>
        <v>10</v>
      </c>
      <c r="K23" s="62">
        <f t="shared" si="3"/>
      </c>
      <c r="L23" s="101" t="b">
        <v>0</v>
      </c>
      <c r="M23" s="11">
        <v>10</v>
      </c>
      <c r="O23" s="11" t="s">
        <v>98</v>
      </c>
      <c r="P23" s="11"/>
      <c r="Q23" s="11"/>
      <c r="R23" s="11"/>
      <c r="S23" s="11"/>
      <c r="T23" s="11"/>
      <c r="U23" s="11"/>
    </row>
    <row r="24" spans="2:20" ht="30.75" customHeight="1">
      <c r="B24" s="56"/>
      <c r="C24" s="56"/>
      <c r="D24" s="56"/>
      <c r="E24" s="56"/>
      <c r="F24" s="56"/>
      <c r="G24" s="56"/>
      <c r="H24" s="56"/>
      <c r="I24" s="56"/>
      <c r="J24" s="61">
        <f t="shared" si="2"/>
        <v>10</v>
      </c>
      <c r="K24" s="62">
        <f t="shared" si="3"/>
      </c>
      <c r="L24" s="101" t="b">
        <v>0</v>
      </c>
      <c r="M24" s="11">
        <v>10</v>
      </c>
      <c r="O24" s="11" t="s">
        <v>99</v>
      </c>
      <c r="P24" s="11"/>
      <c r="Q24" s="11"/>
      <c r="R24" s="11"/>
      <c r="S24" s="11"/>
      <c r="T24" s="11"/>
    </row>
    <row r="25" spans="2:15" ht="30.75" customHeight="1">
      <c r="B25" s="56"/>
      <c r="C25" s="56"/>
      <c r="D25" s="56"/>
      <c r="E25" s="56"/>
      <c r="F25" s="56"/>
      <c r="G25" s="56"/>
      <c r="H25" s="56"/>
      <c r="I25" s="56"/>
      <c r="J25" s="61">
        <f t="shared" si="2"/>
        <v>10</v>
      </c>
      <c r="K25" s="62">
        <f t="shared" si="3"/>
      </c>
      <c r="L25" s="101" t="b">
        <v>0</v>
      </c>
      <c r="M25" s="11">
        <v>10</v>
      </c>
      <c r="O25" s="11" t="s">
        <v>100</v>
      </c>
    </row>
    <row r="26" spans="2:15" ht="30.75" customHeight="1">
      <c r="B26" s="56"/>
      <c r="C26" s="56"/>
      <c r="D26" s="56"/>
      <c r="E26" s="56"/>
      <c r="F26" s="56"/>
      <c r="G26" s="56"/>
      <c r="H26" s="56"/>
      <c r="I26" s="56"/>
      <c r="J26" s="61">
        <f t="shared" si="2"/>
        <v>20</v>
      </c>
      <c r="K26" s="62">
        <f t="shared" si="3"/>
      </c>
      <c r="L26" s="101" t="b">
        <v>0</v>
      </c>
      <c r="M26" s="11">
        <v>20</v>
      </c>
      <c r="O26" s="11" t="s">
        <v>101</v>
      </c>
    </row>
    <row r="27" spans="2:15" ht="30.75" customHeight="1">
      <c r="B27" s="56"/>
      <c r="C27" s="56"/>
      <c r="D27" s="56"/>
      <c r="E27" s="56"/>
      <c r="F27" s="56"/>
      <c r="G27" s="56"/>
      <c r="H27" s="56"/>
      <c r="I27" s="56"/>
      <c r="J27" s="61">
        <f t="shared" si="2"/>
        <v>20</v>
      </c>
      <c r="K27" s="62">
        <f t="shared" si="3"/>
      </c>
      <c r="L27" s="101" t="b">
        <v>0</v>
      </c>
      <c r="M27" s="11">
        <v>20</v>
      </c>
      <c r="O27" s="11" t="s">
        <v>102</v>
      </c>
    </row>
    <row r="28" spans="2:15" ht="30.75" customHeight="1">
      <c r="B28" s="56"/>
      <c r="C28" s="56"/>
      <c r="D28" s="56"/>
      <c r="E28" s="56"/>
      <c r="F28" s="56"/>
      <c r="G28" s="56"/>
      <c r="H28" s="56"/>
      <c r="I28" s="56"/>
      <c r="J28" s="61">
        <f t="shared" si="2"/>
        <v>10</v>
      </c>
      <c r="K28" s="62">
        <f t="shared" si="3"/>
      </c>
      <c r="L28" s="101" t="b">
        <v>0</v>
      </c>
      <c r="M28" s="11">
        <v>10</v>
      </c>
      <c r="O28" s="11" t="s">
        <v>1</v>
      </c>
    </row>
    <row r="29" spans="2:15" ht="30.75" customHeight="1">
      <c r="B29" s="56"/>
      <c r="C29" s="56"/>
      <c r="D29" s="56"/>
      <c r="E29" s="56"/>
      <c r="F29" s="56"/>
      <c r="G29" s="56"/>
      <c r="H29" s="56"/>
      <c r="I29" s="56"/>
      <c r="J29" s="61">
        <f t="shared" si="2"/>
        <v>10</v>
      </c>
      <c r="K29" s="62">
        <f t="shared" si="3"/>
      </c>
      <c r="L29" s="101" t="b">
        <v>0</v>
      </c>
      <c r="M29" s="11">
        <v>10</v>
      </c>
      <c r="O29" s="11" t="s">
        <v>103</v>
      </c>
    </row>
    <row r="30" spans="2:15" ht="30.75" customHeight="1">
      <c r="B30" s="56"/>
      <c r="C30" s="56"/>
      <c r="D30" s="56"/>
      <c r="E30" s="56"/>
      <c r="F30" s="56"/>
      <c r="G30" s="56"/>
      <c r="H30" s="56"/>
      <c r="I30" s="56"/>
      <c r="J30" s="61">
        <f t="shared" si="2"/>
        <v>10</v>
      </c>
      <c r="K30" s="62">
        <f t="shared" si="3"/>
      </c>
      <c r="L30" s="101" t="b">
        <v>0</v>
      </c>
      <c r="M30" s="11">
        <v>10</v>
      </c>
      <c r="O30" s="11" t="s">
        <v>104</v>
      </c>
    </row>
    <row r="31" spans="2:15" ht="30.75" customHeight="1">
      <c r="B31" s="56"/>
      <c r="C31" s="56"/>
      <c r="D31" s="56"/>
      <c r="E31" s="56"/>
      <c r="F31" s="56"/>
      <c r="G31" s="56"/>
      <c r="H31" s="56"/>
      <c r="I31" s="56"/>
      <c r="J31" s="61">
        <f t="shared" si="2"/>
        <v>10</v>
      </c>
      <c r="K31" s="62">
        <f t="shared" si="3"/>
      </c>
      <c r="L31" s="101" t="b">
        <v>0</v>
      </c>
      <c r="M31" s="11">
        <v>10</v>
      </c>
      <c r="O31" s="11" t="s">
        <v>105</v>
      </c>
    </row>
    <row r="32" spans="2:15" ht="30.75" customHeight="1">
      <c r="B32" s="56"/>
      <c r="C32" s="56"/>
      <c r="D32" s="56"/>
      <c r="E32" s="56"/>
      <c r="F32" s="56"/>
      <c r="G32" s="56"/>
      <c r="H32" s="56"/>
      <c r="I32" s="56"/>
      <c r="J32" s="61">
        <f t="shared" si="2"/>
        <v>20</v>
      </c>
      <c r="K32" s="62">
        <f t="shared" si="3"/>
      </c>
      <c r="L32" s="101" t="b">
        <v>0</v>
      </c>
      <c r="M32" s="11">
        <v>20</v>
      </c>
      <c r="O32" s="11" t="s">
        <v>106</v>
      </c>
    </row>
    <row r="33" spans="2:15" ht="30.75" customHeight="1">
      <c r="B33" s="56"/>
      <c r="C33" s="56"/>
      <c r="D33" s="56"/>
      <c r="E33" s="56"/>
      <c r="F33" s="56"/>
      <c r="G33" s="56"/>
      <c r="H33" s="56"/>
      <c r="I33" s="56"/>
      <c r="J33" s="61">
        <f t="shared" si="2"/>
        <v>10</v>
      </c>
      <c r="K33" s="62">
        <f t="shared" si="3"/>
      </c>
      <c r="L33" s="101" t="b">
        <v>0</v>
      </c>
      <c r="M33" s="11">
        <v>10</v>
      </c>
      <c r="O33" s="11" t="s">
        <v>107</v>
      </c>
    </row>
    <row r="34" spans="2:15" ht="30.75" customHeight="1">
      <c r="B34" s="56"/>
      <c r="C34" s="56"/>
      <c r="D34" s="56"/>
      <c r="E34" s="56"/>
      <c r="F34" s="56"/>
      <c r="G34" s="56"/>
      <c r="H34" s="56"/>
      <c r="I34" s="56"/>
      <c r="J34" s="61">
        <f t="shared" si="2"/>
        <v>10</v>
      </c>
      <c r="K34" s="62">
        <f t="shared" si="3"/>
      </c>
      <c r="L34" s="101" t="b">
        <v>0</v>
      </c>
      <c r="M34" s="11">
        <v>10</v>
      </c>
      <c r="O34" s="11" t="s">
        <v>108</v>
      </c>
    </row>
    <row r="35" spans="2:15" ht="30.75" customHeight="1">
      <c r="B35" s="56"/>
      <c r="C35" s="56"/>
      <c r="D35" s="56"/>
      <c r="E35" s="56"/>
      <c r="F35" s="56"/>
      <c r="G35" s="56"/>
      <c r="H35" s="56"/>
      <c r="I35" s="56"/>
      <c r="J35" s="61">
        <f t="shared" si="2"/>
        <v>20</v>
      </c>
      <c r="K35" s="62">
        <f t="shared" si="3"/>
      </c>
      <c r="L35" s="101" t="b">
        <v>0</v>
      </c>
      <c r="M35" s="11">
        <v>20</v>
      </c>
      <c r="O35" s="11" t="s">
        <v>109</v>
      </c>
    </row>
    <row r="36" spans="2:15" ht="30.75" customHeight="1">
      <c r="B36" s="56"/>
      <c r="C36" s="56"/>
      <c r="D36" s="56"/>
      <c r="E36" s="56"/>
      <c r="F36" s="56"/>
      <c r="G36" s="56"/>
      <c r="H36" s="56"/>
      <c r="I36" s="56"/>
      <c r="J36" s="61">
        <f t="shared" si="2"/>
        <v>10</v>
      </c>
      <c r="K36" s="62">
        <f t="shared" si="3"/>
      </c>
      <c r="L36" s="101" t="b">
        <v>0</v>
      </c>
      <c r="M36" s="11">
        <v>10</v>
      </c>
      <c r="O36" s="11" t="s">
        <v>140</v>
      </c>
    </row>
    <row r="37" spans="2:15" ht="30.75" customHeight="1">
      <c r="B37" s="56"/>
      <c r="C37" s="56"/>
      <c r="D37" s="56"/>
      <c r="E37" s="56"/>
      <c r="F37" s="56"/>
      <c r="G37" s="56"/>
      <c r="H37" s="56"/>
      <c r="I37" s="56"/>
      <c r="J37" s="61">
        <f t="shared" si="2"/>
        <v>20</v>
      </c>
      <c r="K37" s="62">
        <f t="shared" si="3"/>
      </c>
      <c r="L37" s="101" t="b">
        <v>0</v>
      </c>
      <c r="M37" s="11">
        <v>20</v>
      </c>
      <c r="O37" s="11" t="s">
        <v>144</v>
      </c>
    </row>
    <row r="38" spans="2:15" ht="30.75" customHeight="1">
      <c r="B38" s="56"/>
      <c r="C38" s="56"/>
      <c r="D38" s="56"/>
      <c r="E38" s="56"/>
      <c r="F38" s="56"/>
      <c r="G38" s="56"/>
      <c r="H38" s="56"/>
      <c r="I38" s="56"/>
      <c r="J38" s="61">
        <f t="shared" si="2"/>
        <v>20</v>
      </c>
      <c r="K38" s="62">
        <f>IF(L38,M38,"")</f>
      </c>
      <c r="L38" s="101" t="b">
        <v>0</v>
      </c>
      <c r="M38" s="11">
        <v>20</v>
      </c>
      <c r="O38" s="11" t="s">
        <v>110</v>
      </c>
    </row>
    <row r="39" spans="2:15" ht="30.75" customHeight="1">
      <c r="B39" s="56"/>
      <c r="C39" s="56"/>
      <c r="D39" s="56"/>
      <c r="E39" s="56"/>
      <c r="F39" s="56"/>
      <c r="G39" s="56"/>
      <c r="H39" s="56"/>
      <c r="I39" s="56"/>
      <c r="J39" s="61">
        <f t="shared" si="2"/>
        <v>25</v>
      </c>
      <c r="K39" s="62">
        <f>IF(L39,M39,"")</f>
      </c>
      <c r="L39" s="101" t="b">
        <v>0</v>
      </c>
      <c r="M39" s="11">
        <v>25</v>
      </c>
      <c r="O39" s="11" t="s">
        <v>111</v>
      </c>
    </row>
    <row r="40" spans="2:14" ht="30.75" customHeight="1">
      <c r="B40" s="56"/>
      <c r="C40" s="56"/>
      <c r="D40" s="56"/>
      <c r="E40" s="56"/>
      <c r="F40" s="56"/>
      <c r="G40" s="56"/>
      <c r="H40" s="56"/>
      <c r="I40" s="56"/>
      <c r="J40" s="62"/>
      <c r="K40" s="56"/>
      <c r="L40" s="101" t="b">
        <v>0</v>
      </c>
      <c r="M40" s="11"/>
      <c r="N40" s="11"/>
    </row>
    <row r="41" spans="1:12" s="17" customFormat="1" ht="30.75" customHeight="1">
      <c r="A41" s="19"/>
      <c r="B41" s="50" t="s">
        <v>90</v>
      </c>
      <c r="C41" s="51"/>
      <c r="D41" s="51"/>
      <c r="E41" s="51"/>
      <c r="F41" s="51"/>
      <c r="G41" s="52"/>
      <c r="H41" s="75"/>
      <c r="I41" s="75"/>
      <c r="J41" s="62"/>
      <c r="K41" s="77"/>
      <c r="L41" s="101" t="b">
        <v>0</v>
      </c>
    </row>
    <row r="42" spans="1:12" s="11" customFormat="1" ht="30.75" customHeight="1">
      <c r="A42" s="2"/>
      <c r="B42" s="55"/>
      <c r="C42" s="63"/>
      <c r="D42" s="63"/>
      <c r="E42" s="63"/>
      <c r="F42" s="63"/>
      <c r="G42" s="57"/>
      <c r="H42" s="57" t="s">
        <v>91</v>
      </c>
      <c r="I42" s="65">
        <f>SUM(K45:K57)</f>
        <v>0</v>
      </c>
      <c r="J42" s="62"/>
      <c r="K42" s="64"/>
      <c r="L42" s="101" t="b">
        <v>0</v>
      </c>
    </row>
    <row r="43" spans="1:12" s="11" customFormat="1" ht="30.75" customHeight="1">
      <c r="A43" s="2"/>
      <c r="B43" s="55"/>
      <c r="C43" s="63"/>
      <c r="D43" s="63"/>
      <c r="E43" s="63"/>
      <c r="F43" s="63"/>
      <c r="G43" s="57"/>
      <c r="H43" s="57"/>
      <c r="I43" s="64" t="str">
        <f>CONCATENATE("Score Indicates: ",VLOOKUP(I42,S45:T48,2,TRUE))</f>
        <v>Score Indicates: High CFIT risk</v>
      </c>
      <c r="J43" s="62"/>
      <c r="K43" s="64"/>
      <c r="L43" s="101" t="b">
        <v>0</v>
      </c>
    </row>
    <row r="44" spans="1:12" s="11" customFormat="1" ht="30.75" customHeight="1">
      <c r="A44" s="2"/>
      <c r="B44" s="63" t="s">
        <v>152</v>
      </c>
      <c r="C44" s="63"/>
      <c r="D44" s="63"/>
      <c r="E44" s="63"/>
      <c r="F44" s="63"/>
      <c r="G44" s="57"/>
      <c r="H44" s="56"/>
      <c r="I44" s="56"/>
      <c r="J44" s="60" t="s">
        <v>15</v>
      </c>
      <c r="K44" s="60" t="s">
        <v>16</v>
      </c>
      <c r="L44" s="101" t="b">
        <v>0</v>
      </c>
    </row>
    <row r="45" spans="1:20" s="11" customFormat="1" ht="30.75" customHeight="1">
      <c r="A45" s="2"/>
      <c r="B45" s="56"/>
      <c r="C45" s="56"/>
      <c r="D45" s="56"/>
      <c r="E45" s="56"/>
      <c r="F45" s="56"/>
      <c r="G45" s="56"/>
      <c r="H45" s="56"/>
      <c r="I45" s="56"/>
      <c r="J45" s="61">
        <f>M45</f>
        <v>10</v>
      </c>
      <c r="K45" s="62">
        <f>IF(L45,M45,"")</f>
      </c>
      <c r="L45" s="101" t="b">
        <v>0</v>
      </c>
      <c r="M45" s="11">
        <v>10</v>
      </c>
      <c r="O45" s="11" t="s">
        <v>113</v>
      </c>
      <c r="S45" s="11">
        <v>0</v>
      </c>
      <c r="T45" s="11" t="s">
        <v>79</v>
      </c>
    </row>
    <row r="46" spans="1:20" s="11" customFormat="1" ht="30.75" customHeight="1">
      <c r="A46" s="2"/>
      <c r="B46" s="63" t="s">
        <v>112</v>
      </c>
      <c r="C46" s="56"/>
      <c r="D46" s="56"/>
      <c r="E46" s="56"/>
      <c r="F46" s="56"/>
      <c r="G46" s="56"/>
      <c r="H46" s="56"/>
      <c r="I46" s="56"/>
      <c r="J46" s="62"/>
      <c r="K46" s="62"/>
      <c r="L46" s="101" t="b">
        <v>0</v>
      </c>
      <c r="S46" s="11">
        <v>190</v>
      </c>
      <c r="T46" s="11" t="s">
        <v>18</v>
      </c>
    </row>
    <row r="47" spans="2:21" ht="30.75" customHeight="1">
      <c r="B47" s="56"/>
      <c r="C47" s="56"/>
      <c r="D47" s="56"/>
      <c r="E47" s="56"/>
      <c r="F47" s="56"/>
      <c r="G47" s="56"/>
      <c r="H47" s="56"/>
      <c r="I47" s="56"/>
      <c r="J47" s="61">
        <f aca="true" t="shared" si="4" ref="J47:J57">M47</f>
        <v>20</v>
      </c>
      <c r="K47" s="62">
        <f aca="true" t="shared" si="5" ref="K47:K57">IF(L47,M47,"")</f>
      </c>
      <c r="L47" s="101" t="b">
        <v>0</v>
      </c>
      <c r="M47" s="11">
        <v>20</v>
      </c>
      <c r="O47" s="11" t="s">
        <v>141</v>
      </c>
      <c r="P47" s="11"/>
      <c r="Q47" s="11"/>
      <c r="R47" s="11"/>
      <c r="S47" s="11">
        <v>250</v>
      </c>
      <c r="T47" s="11" t="s">
        <v>81</v>
      </c>
      <c r="U47" s="11"/>
    </row>
    <row r="48" spans="2:21" ht="30.75" customHeight="1">
      <c r="B48" s="56"/>
      <c r="C48" s="56"/>
      <c r="D48" s="56"/>
      <c r="E48" s="56"/>
      <c r="F48" s="56"/>
      <c r="G48" s="56"/>
      <c r="H48" s="56"/>
      <c r="I48" s="56"/>
      <c r="J48" s="61">
        <f t="shared" si="4"/>
        <v>30</v>
      </c>
      <c r="K48" s="62">
        <f t="shared" si="5"/>
      </c>
      <c r="L48" s="101" t="b">
        <v>0</v>
      </c>
      <c r="M48" s="11">
        <v>30</v>
      </c>
      <c r="O48" s="11" t="s">
        <v>114</v>
      </c>
      <c r="P48" s="11"/>
      <c r="Q48" s="11"/>
      <c r="R48" s="11"/>
      <c r="S48" s="11">
        <v>285</v>
      </c>
      <c r="T48" s="11" t="s">
        <v>95</v>
      </c>
      <c r="U48" s="11"/>
    </row>
    <row r="49" spans="2:21" ht="30.75" customHeight="1">
      <c r="B49" s="56"/>
      <c r="C49" s="56"/>
      <c r="D49" s="56"/>
      <c r="E49" s="56"/>
      <c r="F49" s="56"/>
      <c r="G49" s="56"/>
      <c r="H49" s="56"/>
      <c r="I49" s="56"/>
      <c r="J49" s="61">
        <f t="shared" si="4"/>
        <v>50</v>
      </c>
      <c r="K49" s="62">
        <f t="shared" si="5"/>
      </c>
      <c r="L49" s="101" t="b">
        <v>0</v>
      </c>
      <c r="M49" s="11">
        <v>50</v>
      </c>
      <c r="O49" s="11" t="s">
        <v>115</v>
      </c>
      <c r="P49" s="11"/>
      <c r="Q49" s="11"/>
      <c r="R49" s="11"/>
      <c r="S49" s="11"/>
      <c r="T49" s="11"/>
      <c r="U49" s="11"/>
    </row>
    <row r="50" spans="2:21" ht="30.75" customHeight="1">
      <c r="B50" s="56"/>
      <c r="C50" s="56"/>
      <c r="D50" s="56"/>
      <c r="E50" s="56"/>
      <c r="F50" s="56"/>
      <c r="G50" s="56"/>
      <c r="H50" s="56"/>
      <c r="I50" s="56"/>
      <c r="J50" s="61">
        <f t="shared" si="4"/>
        <v>50</v>
      </c>
      <c r="K50" s="62">
        <f t="shared" si="5"/>
      </c>
      <c r="L50" s="101" t="b">
        <v>0</v>
      </c>
      <c r="M50" s="11">
        <v>50</v>
      </c>
      <c r="O50" s="11" t="s">
        <v>116</v>
      </c>
      <c r="P50" s="11"/>
      <c r="Q50" s="11"/>
      <c r="R50" s="11"/>
      <c r="S50" s="11"/>
      <c r="T50" s="11"/>
      <c r="U50" s="11"/>
    </row>
    <row r="51" spans="2:21" ht="30.75" customHeight="1">
      <c r="B51" s="56"/>
      <c r="C51" s="56"/>
      <c r="D51" s="56"/>
      <c r="E51" s="56"/>
      <c r="F51" s="56"/>
      <c r="G51" s="56"/>
      <c r="H51" s="56"/>
      <c r="I51" s="56"/>
      <c r="J51" s="61">
        <f t="shared" si="4"/>
        <v>15</v>
      </c>
      <c r="K51" s="62">
        <f t="shared" si="5"/>
      </c>
      <c r="L51" s="101" t="b">
        <v>0</v>
      </c>
      <c r="M51" s="11">
        <v>15</v>
      </c>
      <c r="O51" s="11" t="s">
        <v>117</v>
      </c>
      <c r="P51" s="11"/>
      <c r="Q51" s="11"/>
      <c r="R51" s="11"/>
      <c r="S51" s="11"/>
      <c r="T51" s="11"/>
      <c r="U51" s="11"/>
    </row>
    <row r="52" spans="2:21" ht="30.75" customHeight="1">
      <c r="B52" s="56"/>
      <c r="C52" s="56"/>
      <c r="D52" s="56"/>
      <c r="E52" s="56"/>
      <c r="F52" s="56"/>
      <c r="G52" s="56"/>
      <c r="H52" s="56"/>
      <c r="I52" s="56"/>
      <c r="J52" s="61">
        <f t="shared" si="4"/>
        <v>25</v>
      </c>
      <c r="K52" s="62">
        <f t="shared" si="5"/>
      </c>
      <c r="L52" s="101" t="b">
        <v>0</v>
      </c>
      <c r="M52" s="11">
        <v>25</v>
      </c>
      <c r="O52" s="11" t="s">
        <v>118</v>
      </c>
      <c r="P52" s="11"/>
      <c r="Q52" s="11"/>
      <c r="R52" s="11"/>
      <c r="S52" s="11"/>
      <c r="T52" s="11"/>
      <c r="U52" s="11"/>
    </row>
    <row r="53" spans="2:20" ht="30.75" customHeight="1">
      <c r="B53" s="56"/>
      <c r="C53" s="56"/>
      <c r="D53" s="56"/>
      <c r="E53" s="56"/>
      <c r="F53" s="56"/>
      <c r="G53" s="56"/>
      <c r="H53" s="56"/>
      <c r="I53" s="56"/>
      <c r="J53" s="61">
        <f t="shared" si="4"/>
        <v>10</v>
      </c>
      <c r="K53" s="62">
        <f t="shared" si="5"/>
      </c>
      <c r="L53" s="101" t="b">
        <v>0</v>
      </c>
      <c r="M53" s="11">
        <v>10</v>
      </c>
      <c r="O53" s="11" t="s">
        <v>119</v>
      </c>
      <c r="P53" s="11"/>
      <c r="Q53" s="11"/>
      <c r="R53" s="11"/>
      <c r="S53" s="11"/>
      <c r="T53" s="11"/>
    </row>
    <row r="54" spans="2:15" ht="30.75" customHeight="1">
      <c r="B54" s="56"/>
      <c r="C54" s="56"/>
      <c r="D54" s="56"/>
      <c r="E54" s="56"/>
      <c r="F54" s="56"/>
      <c r="G54" s="56"/>
      <c r="H54" s="56"/>
      <c r="I54" s="56"/>
      <c r="J54" s="61">
        <f t="shared" si="4"/>
        <v>20</v>
      </c>
      <c r="K54" s="62">
        <f t="shared" si="5"/>
      </c>
      <c r="L54" s="101" t="b">
        <v>0</v>
      </c>
      <c r="M54" s="11">
        <v>20</v>
      </c>
      <c r="O54" s="11" t="s">
        <v>120</v>
      </c>
    </row>
    <row r="55" spans="2:15" ht="30.75" customHeight="1">
      <c r="B55" s="56"/>
      <c r="C55" s="56"/>
      <c r="D55" s="56"/>
      <c r="E55" s="56"/>
      <c r="F55" s="56"/>
      <c r="G55" s="56"/>
      <c r="H55" s="56"/>
      <c r="I55" s="56"/>
      <c r="J55" s="61">
        <f t="shared" si="4"/>
        <v>20</v>
      </c>
      <c r="K55" s="62">
        <f t="shared" si="5"/>
      </c>
      <c r="L55" s="101" t="b">
        <v>0</v>
      </c>
      <c r="M55" s="11">
        <v>20</v>
      </c>
      <c r="O55" s="11" t="s">
        <v>121</v>
      </c>
    </row>
    <row r="56" spans="2:15" ht="30.75" customHeight="1">
      <c r="B56" s="56"/>
      <c r="C56" s="56"/>
      <c r="D56" s="56"/>
      <c r="E56" s="56"/>
      <c r="F56" s="56"/>
      <c r="G56" s="56"/>
      <c r="H56" s="56"/>
      <c r="I56" s="56"/>
      <c r="J56" s="61">
        <f t="shared" si="4"/>
        <v>40</v>
      </c>
      <c r="K56" s="62">
        <f t="shared" si="5"/>
      </c>
      <c r="L56" s="101" t="b">
        <v>0</v>
      </c>
      <c r="M56" s="11">
        <v>40</v>
      </c>
      <c r="O56" s="11" t="s">
        <v>122</v>
      </c>
    </row>
    <row r="57" spans="2:15" ht="30.75" customHeight="1">
      <c r="B57" s="56"/>
      <c r="C57" s="56"/>
      <c r="D57" s="56"/>
      <c r="E57" s="56"/>
      <c r="F57" s="56"/>
      <c r="G57" s="56"/>
      <c r="H57" s="56"/>
      <c r="I57" s="56"/>
      <c r="J57" s="61">
        <f t="shared" si="4"/>
        <v>25</v>
      </c>
      <c r="K57" s="62">
        <f t="shared" si="5"/>
      </c>
      <c r="L57" s="101" t="b">
        <v>0</v>
      </c>
      <c r="M57" s="11">
        <v>25</v>
      </c>
      <c r="O57" s="11" t="s">
        <v>123</v>
      </c>
    </row>
    <row r="58" spans="2:15" ht="30.75" customHeight="1">
      <c r="B58" s="56"/>
      <c r="C58" s="56"/>
      <c r="D58" s="56"/>
      <c r="E58" s="56"/>
      <c r="F58" s="56"/>
      <c r="G58" s="56"/>
      <c r="H58" s="56"/>
      <c r="I58" s="56"/>
      <c r="J58" s="62"/>
      <c r="K58" s="62"/>
      <c r="L58" s="101" t="b">
        <v>0</v>
      </c>
      <c r="M58" s="11"/>
      <c r="O58" s="11"/>
    </row>
    <row r="59" spans="1:12" s="17" customFormat="1" ht="30.75" customHeight="1">
      <c r="A59" s="19"/>
      <c r="B59" s="50" t="s">
        <v>92</v>
      </c>
      <c r="C59" s="51"/>
      <c r="D59" s="51"/>
      <c r="E59" s="51"/>
      <c r="F59" s="51"/>
      <c r="G59" s="52"/>
      <c r="H59" s="52" t="s">
        <v>93</v>
      </c>
      <c r="I59" s="76">
        <f>SUM(K62:K77)</f>
        <v>0</v>
      </c>
      <c r="J59" s="62"/>
      <c r="K59" s="79"/>
      <c r="L59" s="101" t="b">
        <v>0</v>
      </c>
    </row>
    <row r="60" spans="1:12" s="11" customFormat="1" ht="30.75" customHeight="1">
      <c r="A60" s="2"/>
      <c r="B60" s="63"/>
      <c r="C60" s="63"/>
      <c r="D60" s="63"/>
      <c r="E60" s="63"/>
      <c r="F60" s="63"/>
      <c r="G60" s="57"/>
      <c r="H60" s="56"/>
      <c r="I60" s="64" t="str">
        <f>CONCATENATE("Score Indicates: ",VLOOKUP(I59,S62:T65,2,TRUE))</f>
        <v>Score Indicates: High CFIT risk</v>
      </c>
      <c r="J60" s="62"/>
      <c r="K60" s="62"/>
      <c r="L60" s="101" t="b">
        <v>0</v>
      </c>
    </row>
    <row r="61" spans="1:12" s="11" customFormat="1" ht="30.75" customHeight="1">
      <c r="A61" s="2"/>
      <c r="B61" s="55" t="s">
        <v>14</v>
      </c>
      <c r="C61" s="63"/>
      <c r="D61" s="63"/>
      <c r="E61" s="63"/>
      <c r="F61" s="63"/>
      <c r="G61" s="66"/>
      <c r="H61" s="66"/>
      <c r="I61" s="66"/>
      <c r="J61" s="62"/>
      <c r="K61" s="62"/>
      <c r="L61" s="101" t="b">
        <v>0</v>
      </c>
    </row>
    <row r="62" spans="1:20" s="11" customFormat="1" ht="30.75" customHeight="1">
      <c r="A62" s="2"/>
      <c r="B62" s="56"/>
      <c r="C62" s="56"/>
      <c r="D62" s="56"/>
      <c r="E62" s="56"/>
      <c r="F62" s="56"/>
      <c r="G62" s="56"/>
      <c r="H62" s="56"/>
      <c r="I62" s="56"/>
      <c r="J62" s="61">
        <f aca="true" t="shared" si="6" ref="J62:J77">M62</f>
        <v>20</v>
      </c>
      <c r="K62" s="62">
        <f aca="true" t="shared" si="7" ref="K62:K77">IF(L62,M62,"")</f>
      </c>
      <c r="L62" s="101" t="b">
        <v>0</v>
      </c>
      <c r="M62" s="11">
        <v>20</v>
      </c>
      <c r="O62" s="11" t="s">
        <v>26</v>
      </c>
      <c r="S62" s="11">
        <v>0</v>
      </c>
      <c r="T62" s="11" t="s">
        <v>79</v>
      </c>
    </row>
    <row r="63" spans="1:20" s="11" customFormat="1" ht="30.75" customHeight="1">
      <c r="A63" s="2"/>
      <c r="B63" s="56"/>
      <c r="C63" s="56"/>
      <c r="D63" s="56"/>
      <c r="E63" s="56"/>
      <c r="F63" s="56"/>
      <c r="G63" s="56"/>
      <c r="H63" s="56"/>
      <c r="I63" s="56"/>
      <c r="J63" s="61">
        <f t="shared" si="6"/>
        <v>10</v>
      </c>
      <c r="K63" s="62">
        <f t="shared" si="7"/>
      </c>
      <c r="L63" s="101" t="b">
        <v>0</v>
      </c>
      <c r="M63" s="11">
        <v>10</v>
      </c>
      <c r="O63" s="11" t="s">
        <v>28</v>
      </c>
      <c r="S63" s="11">
        <v>115</v>
      </c>
      <c r="T63" s="11" t="s">
        <v>18</v>
      </c>
    </row>
    <row r="64" spans="2:21" ht="30.75" customHeight="1">
      <c r="B64" s="56"/>
      <c r="C64" s="56"/>
      <c r="D64" s="56"/>
      <c r="E64" s="56"/>
      <c r="F64" s="56"/>
      <c r="G64" s="56"/>
      <c r="H64" s="56"/>
      <c r="I64" s="56"/>
      <c r="J64" s="61">
        <f t="shared" si="6"/>
        <v>20</v>
      </c>
      <c r="K64" s="62">
        <f t="shared" si="7"/>
      </c>
      <c r="L64" s="101" t="b">
        <v>0</v>
      </c>
      <c r="M64" s="11">
        <v>20</v>
      </c>
      <c r="O64" s="11" t="s">
        <v>124</v>
      </c>
      <c r="P64" s="11"/>
      <c r="Q64" s="11"/>
      <c r="R64" s="11"/>
      <c r="S64" s="11">
        <v>155</v>
      </c>
      <c r="T64" s="11" t="s">
        <v>81</v>
      </c>
      <c r="U64" s="11"/>
    </row>
    <row r="65" spans="2:21" ht="30.75" customHeight="1">
      <c r="B65" s="56"/>
      <c r="C65" s="56"/>
      <c r="D65" s="56"/>
      <c r="E65" s="56"/>
      <c r="F65" s="56"/>
      <c r="G65" s="56"/>
      <c r="H65" s="56"/>
      <c r="I65" s="56"/>
      <c r="J65" s="61">
        <f t="shared" si="6"/>
        <v>30</v>
      </c>
      <c r="K65" s="62">
        <f t="shared" si="7"/>
      </c>
      <c r="L65" s="101" t="b">
        <v>0</v>
      </c>
      <c r="M65" s="11">
        <v>30</v>
      </c>
      <c r="O65" s="11" t="s">
        <v>125</v>
      </c>
      <c r="P65" s="11"/>
      <c r="Q65" s="11"/>
      <c r="R65" s="11"/>
      <c r="S65" s="11">
        <v>175</v>
      </c>
      <c r="T65" s="11" t="s">
        <v>94</v>
      </c>
      <c r="U65" s="11"/>
    </row>
    <row r="66" spans="2:21" ht="30.75" customHeight="1">
      <c r="B66" s="56"/>
      <c r="C66" s="56"/>
      <c r="D66" s="56"/>
      <c r="E66" s="56"/>
      <c r="F66" s="56"/>
      <c r="G66" s="56"/>
      <c r="H66" s="56"/>
      <c r="I66" s="56"/>
      <c r="J66" s="61">
        <f t="shared" si="6"/>
        <v>10</v>
      </c>
      <c r="K66" s="62">
        <f t="shared" si="7"/>
      </c>
      <c r="L66" s="101" t="b">
        <v>0</v>
      </c>
      <c r="M66" s="11">
        <v>10</v>
      </c>
      <c r="O66" s="11" t="s">
        <v>126</v>
      </c>
      <c r="P66" s="11"/>
      <c r="Q66" s="11"/>
      <c r="R66" s="11"/>
      <c r="S66" s="11"/>
      <c r="T66" s="11"/>
      <c r="U66" s="11"/>
    </row>
    <row r="67" spans="2:21" ht="30.75" customHeight="1">
      <c r="B67" s="56"/>
      <c r="C67" s="56"/>
      <c r="D67" s="56"/>
      <c r="E67" s="56"/>
      <c r="F67" s="56"/>
      <c r="G67" s="56"/>
      <c r="H67" s="56"/>
      <c r="I67" s="56"/>
      <c r="J67" s="61">
        <f t="shared" si="6"/>
        <v>10</v>
      </c>
      <c r="K67" s="62">
        <f t="shared" si="7"/>
      </c>
      <c r="L67" s="101" t="b">
        <v>0</v>
      </c>
      <c r="M67" s="11">
        <v>10</v>
      </c>
      <c r="O67" s="11" t="s">
        <v>127</v>
      </c>
      <c r="P67" s="11"/>
      <c r="Q67" s="11"/>
      <c r="R67" s="11"/>
      <c r="S67" s="11"/>
      <c r="T67" s="11"/>
      <c r="U67" s="11"/>
    </row>
    <row r="68" spans="2:21" ht="30.75" customHeight="1">
      <c r="B68" s="56"/>
      <c r="C68" s="56"/>
      <c r="D68" s="56"/>
      <c r="E68" s="56"/>
      <c r="F68" s="56"/>
      <c r="G68" s="56"/>
      <c r="H68" s="56"/>
      <c r="I68" s="56"/>
      <c r="J68" s="61">
        <f t="shared" si="6"/>
        <v>10</v>
      </c>
      <c r="K68" s="62">
        <f t="shared" si="7"/>
      </c>
      <c r="L68" s="101" t="b">
        <v>0</v>
      </c>
      <c r="M68" s="11">
        <v>10</v>
      </c>
      <c r="O68" s="11" t="s">
        <v>128</v>
      </c>
      <c r="P68" s="11"/>
      <c r="Q68" s="11"/>
      <c r="R68" s="11"/>
      <c r="S68" s="11"/>
      <c r="T68" s="11"/>
      <c r="U68" s="11"/>
    </row>
    <row r="69" spans="2:21" ht="30.75" customHeight="1">
      <c r="B69" s="56"/>
      <c r="C69" s="56"/>
      <c r="D69" s="56"/>
      <c r="E69" s="56"/>
      <c r="F69" s="56"/>
      <c r="G69" s="56"/>
      <c r="H69" s="56"/>
      <c r="I69" s="56"/>
      <c r="J69" s="61">
        <f t="shared" si="6"/>
        <v>10</v>
      </c>
      <c r="K69" s="62">
        <f t="shared" si="7"/>
      </c>
      <c r="L69" s="101" t="b">
        <v>0</v>
      </c>
      <c r="M69" s="11">
        <v>10</v>
      </c>
      <c r="O69" s="11" t="s">
        <v>2</v>
      </c>
      <c r="P69" s="11"/>
      <c r="Q69" s="11"/>
      <c r="R69" s="11"/>
      <c r="S69" s="11"/>
      <c r="T69" s="11"/>
      <c r="U69" s="11"/>
    </row>
    <row r="70" spans="2:20" ht="30.75" customHeight="1">
      <c r="B70" s="56"/>
      <c r="C70" s="56"/>
      <c r="D70" s="56"/>
      <c r="E70" s="56"/>
      <c r="F70" s="56"/>
      <c r="G70" s="56"/>
      <c r="H70" s="56"/>
      <c r="I70" s="56"/>
      <c r="J70" s="61">
        <f t="shared" si="6"/>
        <v>10</v>
      </c>
      <c r="K70" s="62">
        <f t="shared" si="7"/>
      </c>
      <c r="L70" s="101" t="b">
        <v>0</v>
      </c>
      <c r="M70" s="11">
        <v>10</v>
      </c>
      <c r="O70" s="11" t="s">
        <v>129</v>
      </c>
      <c r="P70" s="11"/>
      <c r="Q70" s="11"/>
      <c r="R70" s="11"/>
      <c r="S70" s="11"/>
      <c r="T70" s="11"/>
    </row>
    <row r="71" spans="2:15" ht="30.75" customHeight="1">
      <c r="B71" s="56"/>
      <c r="C71" s="56"/>
      <c r="D71" s="56"/>
      <c r="E71" s="56"/>
      <c r="F71" s="56"/>
      <c r="G71" s="56"/>
      <c r="H71" s="56"/>
      <c r="I71" s="56"/>
      <c r="J71" s="61">
        <f t="shared" si="6"/>
        <v>10</v>
      </c>
      <c r="K71" s="62">
        <f t="shared" si="7"/>
      </c>
      <c r="L71" s="101" t="b">
        <v>0</v>
      </c>
      <c r="M71" s="11">
        <v>10</v>
      </c>
      <c r="O71" s="11" t="s">
        <v>142</v>
      </c>
    </row>
    <row r="72" spans="2:15" ht="30.75" customHeight="1">
      <c r="B72" s="56"/>
      <c r="C72" s="56"/>
      <c r="D72" s="56"/>
      <c r="E72" s="56"/>
      <c r="F72" s="56"/>
      <c r="G72" s="56"/>
      <c r="H72" s="56"/>
      <c r="I72" s="56"/>
      <c r="J72" s="61">
        <f t="shared" si="6"/>
        <v>10</v>
      </c>
      <c r="K72" s="62">
        <f t="shared" si="7"/>
      </c>
      <c r="L72" s="101" t="b">
        <v>0</v>
      </c>
      <c r="M72" s="11">
        <v>10</v>
      </c>
      <c r="O72" s="11" t="s">
        <v>130</v>
      </c>
    </row>
    <row r="73" spans="2:15" ht="30.75" customHeight="1">
      <c r="B73" s="56"/>
      <c r="C73" s="56"/>
      <c r="D73" s="56"/>
      <c r="E73" s="56"/>
      <c r="F73" s="56"/>
      <c r="G73" s="56"/>
      <c r="H73" s="56"/>
      <c r="I73" s="56"/>
      <c r="J73" s="61">
        <f t="shared" si="6"/>
        <v>-10</v>
      </c>
      <c r="K73" s="62">
        <f t="shared" si="7"/>
      </c>
      <c r="L73" s="101" t="b">
        <v>0</v>
      </c>
      <c r="M73" s="11">
        <v>-10</v>
      </c>
      <c r="O73" s="11" t="s">
        <v>131</v>
      </c>
    </row>
    <row r="74" spans="2:15" ht="30.75" customHeight="1">
      <c r="B74" s="56"/>
      <c r="C74" s="56"/>
      <c r="D74" s="56"/>
      <c r="E74" s="56"/>
      <c r="F74" s="56"/>
      <c r="G74" s="56"/>
      <c r="H74" s="56"/>
      <c r="I74" s="56"/>
      <c r="J74" s="61">
        <f t="shared" si="6"/>
        <v>-20</v>
      </c>
      <c r="K74" s="62">
        <f t="shared" si="7"/>
      </c>
      <c r="L74" s="101" t="b">
        <v>0</v>
      </c>
      <c r="M74" s="11">
        <v>-20</v>
      </c>
      <c r="O74" s="11" t="s">
        <v>132</v>
      </c>
    </row>
    <row r="75" spans="2:15" ht="30.75" customHeight="1">
      <c r="B75" s="56"/>
      <c r="C75" s="56"/>
      <c r="D75" s="56"/>
      <c r="E75" s="56"/>
      <c r="F75" s="56"/>
      <c r="G75" s="56"/>
      <c r="H75" s="56"/>
      <c r="I75" s="56"/>
      <c r="J75" s="61">
        <f t="shared" si="6"/>
        <v>15</v>
      </c>
      <c r="K75" s="62">
        <f t="shared" si="7"/>
      </c>
      <c r="L75" s="101" t="b">
        <v>0</v>
      </c>
      <c r="M75" s="11">
        <v>15</v>
      </c>
      <c r="O75" s="11" t="s">
        <v>143</v>
      </c>
    </row>
    <row r="76" spans="2:15" ht="30.75" customHeight="1">
      <c r="B76" s="56"/>
      <c r="C76" s="56"/>
      <c r="D76" s="56"/>
      <c r="E76" s="56"/>
      <c r="F76" s="56"/>
      <c r="G76" s="56"/>
      <c r="H76" s="56"/>
      <c r="I76" s="56"/>
      <c r="J76" s="61">
        <f t="shared" si="6"/>
        <v>20</v>
      </c>
      <c r="K76" s="62">
        <f t="shared" si="7"/>
      </c>
      <c r="L76" s="101" t="b">
        <v>0</v>
      </c>
      <c r="M76" s="11">
        <v>20</v>
      </c>
      <c r="O76" s="11" t="s">
        <v>133</v>
      </c>
    </row>
    <row r="77" spans="2:15" ht="30.75" customHeight="1">
      <c r="B77" s="56"/>
      <c r="C77" s="56"/>
      <c r="D77" s="56"/>
      <c r="E77" s="56"/>
      <c r="F77" s="56"/>
      <c r="G77" s="56"/>
      <c r="H77" s="56"/>
      <c r="I77" s="56"/>
      <c r="J77" s="61">
        <f t="shared" si="6"/>
        <v>10</v>
      </c>
      <c r="K77" s="62">
        <f t="shared" si="7"/>
      </c>
      <c r="L77" s="101" t="b">
        <v>0</v>
      </c>
      <c r="M77" s="11">
        <v>10</v>
      </c>
      <c r="O77" s="11" t="s">
        <v>134</v>
      </c>
    </row>
    <row r="78" spans="1:31" s="11" customFormat="1" ht="30.75" customHeight="1">
      <c r="A78" s="2"/>
      <c r="B78" s="56"/>
      <c r="C78" s="56"/>
      <c r="D78" s="56"/>
      <c r="E78" s="56"/>
      <c r="F78" s="56"/>
      <c r="G78" s="56"/>
      <c r="H78" s="56"/>
      <c r="I78" s="56"/>
      <c r="J78" s="56"/>
      <c r="K78" s="56"/>
      <c r="L78" s="101" t="b">
        <v>0</v>
      </c>
      <c r="AE78" s="12"/>
    </row>
    <row r="79" spans="1:31" s="11" customFormat="1" ht="30.75" customHeight="1">
      <c r="A79" s="2"/>
      <c r="B79" s="105" t="str">
        <f>CONCATENATE("CFIT Risk-reduction Factors Total = Company Culture Total + Flight Standards Total + Hazard Awareness and Training Total + Aircraft Equipment Total")</f>
        <v>CFIT Risk-reduction Factors Total = Company Culture Total + Flight Standards Total + Hazard Awareness and Training Total + Aircraft Equipment Total</v>
      </c>
      <c r="C79" s="105"/>
      <c r="D79" s="105"/>
      <c r="E79" s="105"/>
      <c r="F79" s="105"/>
      <c r="G79" s="105"/>
      <c r="H79" s="105"/>
      <c r="I79" s="105"/>
      <c r="J79" s="105"/>
      <c r="K79" s="80"/>
      <c r="L79" s="101" t="b">
        <v>0</v>
      </c>
      <c r="AE79" s="12"/>
    </row>
    <row r="80" spans="1:31" s="11" customFormat="1" ht="30.75" customHeight="1">
      <c r="A80" s="2"/>
      <c r="B80" s="56"/>
      <c r="C80" s="56"/>
      <c r="D80" s="56"/>
      <c r="E80" s="57"/>
      <c r="F80" s="40"/>
      <c r="G80" s="56"/>
      <c r="H80" s="52" t="str">
        <f>CONCATENATE("CFIT Risk-reduction Factors Total = ",I2,"+",I13,"+",I42,"+",I59," = ")</f>
        <v>CFIT Risk-reduction Factors Total = 0+0+0+0 = </v>
      </c>
      <c r="I80" s="81">
        <f>I2+I13+I42+I59</f>
        <v>0</v>
      </c>
      <c r="J80" s="68"/>
      <c r="K80" s="57"/>
      <c r="L80" s="101" t="b">
        <v>0</v>
      </c>
      <c r="AE80" s="12"/>
    </row>
    <row r="81" spans="1:31" s="11" customFormat="1" ht="57" customHeight="1">
      <c r="A81" s="2"/>
      <c r="B81" s="106" t="s">
        <v>25</v>
      </c>
      <c r="C81" s="106"/>
      <c r="D81" s="106"/>
      <c r="E81" s="106"/>
      <c r="F81" s="106"/>
      <c r="G81" s="106"/>
      <c r="H81" s="106"/>
      <c r="I81" s="106"/>
      <c r="J81" s="106"/>
      <c r="K81" s="106"/>
      <c r="L81" s="101" t="b">
        <v>0</v>
      </c>
      <c r="AE81" s="12"/>
    </row>
    <row r="82" spans="2:12" ht="30.75" customHeight="1">
      <c r="B82" s="56"/>
      <c r="C82" s="56"/>
      <c r="D82" s="56"/>
      <c r="E82" s="56"/>
      <c r="F82" s="56"/>
      <c r="G82" s="56"/>
      <c r="H82" s="56"/>
      <c r="I82" s="56"/>
      <c r="J82" s="62"/>
      <c r="K82" s="62"/>
      <c r="L82" s="101" t="b">
        <v>0</v>
      </c>
    </row>
    <row r="83" spans="2:12" s="1" customFormat="1" ht="30.75" customHeight="1" hidden="1">
      <c r="B83" s="24"/>
      <c r="C83" s="24"/>
      <c r="D83" s="24"/>
      <c r="E83" s="24"/>
      <c r="F83" s="24"/>
      <c r="G83" s="24"/>
      <c r="H83" s="24"/>
      <c r="I83" s="24"/>
      <c r="J83" s="24"/>
      <c r="K83" s="24"/>
      <c r="L83" s="39"/>
    </row>
    <row r="84" ht="30.75" customHeight="1" hidden="1"/>
    <row r="85" ht="30.75" customHeight="1" hidden="1"/>
    <row r="86" ht="30.75" customHeight="1" hidden="1"/>
    <row r="87" ht="30.75" customHeight="1" hidden="1"/>
  </sheetData>
  <sheetProtection password="DA49" sheet="1" objects="1" scenarios="1"/>
  <mergeCells count="2">
    <mergeCell ref="B79:J79"/>
    <mergeCell ref="B81:K81"/>
  </mergeCells>
  <conditionalFormatting sqref="I80:J80">
    <cfRule type="cellIs" priority="1" dxfId="0" operator="equal" stopIfTrue="1">
      <formula>"Error"</formula>
    </cfRule>
  </conditionalFormatting>
  <printOptions/>
  <pageMargins left="0.75" right="0.75" top="1" bottom="1" header="0.5" footer="0.5"/>
  <pageSetup fitToHeight="4" fitToWidth="1" horizontalDpi="600" verticalDpi="600" orientation="portrait" scale="99"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55"/>
  <sheetViews>
    <sheetView showRowColHeaders="0" workbookViewId="0" topLeftCell="B1">
      <selection activeCell="A1" sqref="A1"/>
    </sheetView>
  </sheetViews>
  <sheetFormatPr defaultColWidth="9.140625" defaultRowHeight="12.75" zeroHeight="1"/>
  <cols>
    <col min="1" max="1" width="0.5625" style="12" hidden="1" customWidth="1"/>
    <col min="2" max="2" width="5.140625" style="12" customWidth="1"/>
    <col min="3" max="7" width="9.140625" style="12" customWidth="1"/>
    <col min="8" max="8" width="18.8515625" style="12" customWidth="1"/>
    <col min="9" max="9" width="9.140625" style="12" customWidth="1"/>
    <col min="10" max="10" width="1.28515625" style="96" customWidth="1"/>
    <col min="11" max="11" width="11.8515625" style="96" hidden="1" customWidth="1"/>
    <col min="12" max="15" width="9.140625" style="98" hidden="1" customWidth="1"/>
    <col min="16" max="16384" width="11.8515625" style="96" hidden="1" customWidth="1"/>
  </cols>
  <sheetData>
    <row r="1" spans="1:15" s="12" customFormat="1" ht="6" customHeight="1">
      <c r="A1" s="2"/>
      <c r="B1" s="2"/>
      <c r="C1" s="2"/>
      <c r="D1" s="2"/>
      <c r="E1" s="2"/>
      <c r="F1" s="2"/>
      <c r="G1" s="2"/>
      <c r="H1" s="2"/>
      <c r="I1" s="2"/>
      <c r="J1" s="2"/>
      <c r="L1"/>
      <c r="M1"/>
      <c r="N1"/>
      <c r="O1"/>
    </row>
    <row r="2" spans="1:10" s="94" customFormat="1" ht="32.25" customHeight="1">
      <c r="A2" s="2"/>
      <c r="B2" s="82" t="s">
        <v>17</v>
      </c>
      <c r="C2" s="83"/>
      <c r="D2" s="84"/>
      <c r="E2" s="84"/>
      <c r="F2" s="84"/>
      <c r="G2" s="84"/>
      <c r="H2" s="84"/>
      <c r="I2" s="85"/>
      <c r="J2" s="85"/>
    </row>
    <row r="3" spans="1:12" ht="32.25" customHeight="1">
      <c r="A3" s="2"/>
      <c r="B3" s="86"/>
      <c r="C3" s="87"/>
      <c r="D3" s="88" t="str">
        <f>CONCATENATE("CFIT Risk Score =")</f>
        <v>CFIT Risk Score =</v>
      </c>
      <c r="E3" s="86" t="str">
        <f>CONCATENATE("Part I CFIT Risk Assessment Factors Total")</f>
        <v>Part I CFIT Risk Assessment Factors Total</v>
      </c>
      <c r="F3" s="89"/>
      <c r="G3" s="89"/>
      <c r="H3" s="89"/>
      <c r="I3" s="72" t="str">
        <f>IF(ISERROR(L3),"Error",L3)</f>
        <v>Error</v>
      </c>
      <c r="J3" s="95"/>
      <c r="L3" s="97" t="e">
        <f>ROUND('Part I'!I62,0)</f>
        <v>#VALUE!</v>
      </c>
    </row>
    <row r="4" spans="1:12" ht="32.25" customHeight="1">
      <c r="A4" s="2"/>
      <c r="B4" s="86"/>
      <c r="C4" s="87"/>
      <c r="D4" s="90" t="s">
        <v>37</v>
      </c>
      <c r="E4" s="86" t="str">
        <f>CONCATENATE("Part II CFIT Risk-reduction Factors Total")</f>
        <v>Part II CFIT Risk-reduction Factors Total</v>
      </c>
      <c r="F4" s="89"/>
      <c r="G4" s="89"/>
      <c r="H4" s="89"/>
      <c r="I4" s="72">
        <f>IF(ISERROR(L4),"Error",L4)</f>
        <v>0</v>
      </c>
      <c r="J4" s="95"/>
      <c r="L4" s="89">
        <f>ROUND('Part  II'!I80,0)</f>
        <v>0</v>
      </c>
    </row>
    <row r="5" spans="1:10" ht="32.25" customHeight="1">
      <c r="A5" s="2"/>
      <c r="B5" s="83"/>
      <c r="C5" s="87"/>
      <c r="D5" s="87"/>
      <c r="E5" s="87"/>
      <c r="F5" s="87"/>
      <c r="G5" s="87"/>
      <c r="H5" s="87"/>
      <c r="I5" s="87"/>
      <c r="J5" s="87"/>
    </row>
    <row r="6" spans="1:10" s="99" customFormat="1" ht="32.25" customHeight="1">
      <c r="A6" s="2"/>
      <c r="B6" s="91"/>
      <c r="C6" s="91"/>
      <c r="D6" s="91"/>
      <c r="E6" s="86"/>
      <c r="F6" s="86"/>
      <c r="G6" s="88" t="s">
        <v>86</v>
      </c>
      <c r="H6" s="92" t="str">
        <f>IF(OR(I3="Error",I4="Error"),"Error",I3+I4)</f>
        <v>Error</v>
      </c>
      <c r="I6" s="86"/>
      <c r="J6" s="91"/>
    </row>
    <row r="7" spans="1:10" ht="32.25" customHeight="1">
      <c r="A7" s="2"/>
      <c r="B7" s="83"/>
      <c r="C7" s="107">
        <f>IF(H6&lt;0,"Score Indicates:  Significant CFIT threat","")</f>
      </c>
      <c r="D7" s="107"/>
      <c r="E7" s="107"/>
      <c r="F7" s="107"/>
      <c r="G7" s="107"/>
      <c r="H7" s="107"/>
      <c r="I7" s="107"/>
      <c r="J7" s="83"/>
    </row>
    <row r="8" spans="1:10" ht="49.5" customHeight="1">
      <c r="A8" s="2"/>
      <c r="B8" s="83"/>
      <c r="C8" s="108" t="s">
        <v>29</v>
      </c>
      <c r="D8" s="108"/>
      <c r="E8" s="108"/>
      <c r="F8" s="108"/>
      <c r="G8" s="108"/>
      <c r="H8" s="108"/>
      <c r="I8" s="108"/>
      <c r="J8" s="83"/>
    </row>
    <row r="9" spans="1:10" ht="48.75" customHeight="1">
      <c r="A9" s="2"/>
      <c r="B9" s="83"/>
      <c r="C9" s="93"/>
      <c r="D9" s="93"/>
      <c r="E9" s="93"/>
      <c r="F9" s="93"/>
      <c r="G9" s="93"/>
      <c r="H9" s="93"/>
      <c r="I9" s="93"/>
      <c r="J9" s="83"/>
    </row>
    <row r="10" spans="1:10" ht="78.75" customHeight="1">
      <c r="A10" s="2"/>
      <c r="B10" s="83"/>
      <c r="C10" s="109" t="s">
        <v>30</v>
      </c>
      <c r="D10" s="109"/>
      <c r="E10" s="109"/>
      <c r="F10" s="109"/>
      <c r="G10" s="109"/>
      <c r="H10" s="109"/>
      <c r="I10" s="109"/>
      <c r="J10" s="83"/>
    </row>
    <row r="11" spans="1:10" ht="79.5" customHeight="1">
      <c r="A11" s="2"/>
      <c r="B11" s="83"/>
      <c r="C11" s="109" t="s">
        <v>3</v>
      </c>
      <c r="D11" s="109"/>
      <c r="E11" s="109"/>
      <c r="F11" s="109"/>
      <c r="G11" s="109"/>
      <c r="H11" s="109"/>
      <c r="I11" s="109"/>
      <c r="J11" s="83"/>
    </row>
    <row r="12" spans="1:10" ht="64.5" customHeight="1">
      <c r="A12" s="2"/>
      <c r="B12" s="83"/>
      <c r="C12" s="109" t="s">
        <v>31</v>
      </c>
      <c r="D12" s="109"/>
      <c r="E12" s="109"/>
      <c r="F12" s="109"/>
      <c r="G12" s="109"/>
      <c r="H12" s="109"/>
      <c r="I12" s="109"/>
      <c r="J12" s="83"/>
    </row>
    <row r="13" spans="1:10" ht="115.5" customHeight="1">
      <c r="A13" s="2"/>
      <c r="B13" s="83"/>
      <c r="C13" s="109" t="s">
        <v>153</v>
      </c>
      <c r="D13" s="109"/>
      <c r="E13" s="109"/>
      <c r="F13" s="109"/>
      <c r="G13" s="109"/>
      <c r="H13" s="109"/>
      <c r="I13" s="109"/>
      <c r="J13" s="83"/>
    </row>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spans="2:256" ht="12.75" hidden="1">
      <c r="B55" s="32"/>
      <c r="C55" s="32"/>
      <c r="D55" s="32"/>
      <c r="E55" s="32"/>
      <c r="F55" s="32"/>
      <c r="G55" s="32"/>
      <c r="H55" s="32"/>
      <c r="I55" s="32"/>
      <c r="J55" s="100"/>
      <c r="K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c r="IL55" s="100"/>
      <c r="IM55" s="100"/>
      <c r="IN55" s="100"/>
      <c r="IO55" s="100"/>
      <c r="IP55" s="100"/>
      <c r="IQ55" s="100"/>
      <c r="IR55" s="100"/>
      <c r="IS55" s="100"/>
      <c r="IT55" s="100"/>
      <c r="IU55" s="100"/>
      <c r="IV55" s="10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sheetData>
  <sheetProtection password="DA49" sheet="1" objects="1" scenarios="1"/>
  <mergeCells count="6">
    <mergeCell ref="C7:I7"/>
    <mergeCell ref="C8:I8"/>
    <mergeCell ref="C13:I13"/>
    <mergeCell ref="C10:I10"/>
    <mergeCell ref="C11:I11"/>
    <mergeCell ref="C12:I12"/>
  </mergeCells>
  <conditionalFormatting sqref="I3:I4">
    <cfRule type="cellIs" priority="1" dxfId="0" operator="equal" stopIfTrue="1">
      <formula>"Error"</formula>
    </cfRule>
  </conditionalFormatting>
  <conditionalFormatting sqref="H6">
    <cfRule type="cellIs" priority="2" dxfId="1" operator="lessThan" stopIfTrue="1">
      <formula>0</formula>
    </cfRule>
  </conditionalFormatting>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Flight Safety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CFIT Checklist</dc:title>
  <dc:subject>Controlled-Flight-Into-Terain</dc:subject>
  <dc:creator>Gerald Pilj</dc:creator>
  <cp:keywords/>
  <dc:description/>
  <cp:lastModifiedBy>gerald pilj</cp:lastModifiedBy>
  <cp:lastPrinted>2006-02-10T17:31:30Z</cp:lastPrinted>
  <dcterms:created xsi:type="dcterms:W3CDTF">2004-07-28T15:15:08Z</dcterms:created>
  <dcterms:modified xsi:type="dcterms:W3CDTF">2010-06-15T22:07:22Z</dcterms:modified>
  <cp:category/>
  <cp:version/>
  <cp:contentType/>
  <cp:contentStatus/>
</cp:coreProperties>
</file>